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4"/>
  </bookViews>
  <sheets>
    <sheet name="пп АДМ" sheetId="1" r:id="rId1"/>
    <sheet name="МП ЭКОНОМИЧЕСКОЕ РАЗВИТИЕ" sheetId="2" r:id="rId2"/>
    <sheet name="МП  СОЗДАНИЕ УСЛОВИЙ" sheetId="3" r:id="rId3"/>
    <sheet name="пп ЦТХО" sheetId="4" r:id="rId4"/>
    <sheet name=" СВОД за 2015 г." sheetId="5" r:id="rId5"/>
  </sheets>
  <definedNames/>
  <calcPr fullCalcOnLoad="1"/>
</workbook>
</file>

<file path=xl/sharedStrings.xml><?xml version="1.0" encoding="utf-8"?>
<sst xmlns="http://schemas.openxmlformats.org/spreadsheetml/2006/main" count="277" uniqueCount="127">
  <si>
    <t>№ п/п</t>
  </si>
  <si>
    <t>Наименование муниципальной программы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</si>
  <si>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</si>
  <si>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</si>
  <si>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</si>
  <si>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</si>
  <si>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</si>
  <si>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</si>
  <si>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</si>
  <si>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</si>
  <si>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</si>
  <si>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</si>
  <si>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</si>
  <si>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</si>
  <si>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</si>
  <si>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</si>
  <si>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</si>
  <si>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</si>
  <si>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</si>
  <si>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</si>
  <si>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</si>
  <si>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</si>
  <si>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</si>
  <si>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</si>
  <si>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</si>
  <si>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</si>
  <si>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«Дети Кубани»</t>
  </si>
  <si>
    <t xml:space="preserve">«Безопасный город» на 2015-2017 годы в муниципальном образовании Отрадненский район </t>
  </si>
  <si>
    <t>«Обеспечение безопасности населения муниципального образования Отрадненский район»</t>
  </si>
  <si>
    <t>«Развитие сельского хозяйства и регулирование рынков сельскохозяйственной продукции, сырья и продовольствия в Отрадненском районе»</t>
  </si>
  <si>
    <t>«Экономическое развитие и инновационная экономика муниципального образования Отрадненский район»</t>
  </si>
  <si>
    <t>«Комплексное и устойчивое развитие муниципального образования  Отрадненский район в сфере строительства, архитектуры и дорожного хозяйства»</t>
  </si>
  <si>
    <t>«Развитие культуры муниципального образования Отрадненский район»</t>
  </si>
  <si>
    <t>«Молодежь Отрадненского района»</t>
  </si>
  <si>
    <t>«Социальная поддержка граждан»</t>
  </si>
  <si>
    <t>«Развитие здравоохранения в муниципальном образовании Отрадненский район»</t>
  </si>
  <si>
    <t>Игого:</t>
  </si>
  <si>
    <t>"Укрепление материаль-но-технической базы архивного отдела адми-нистрации муници-пального образования Отрадненский район" на 2015 год</t>
  </si>
  <si>
    <t>Годовой отчет реализации муниципальных программ муниципального образования Отрадненский район  за  2015год</t>
  </si>
  <si>
    <t>местный бюджет</t>
  </si>
  <si>
    <t>софинансирование</t>
  </si>
  <si>
    <t>федеральный бюджет</t>
  </si>
  <si>
    <t>краевой бюджет</t>
  </si>
  <si>
    <t>Бюджетные ассигнования, утвержденные решением Совета МО Отрадненский район о бюджете по состоянию на 31.12.2015 года</t>
  </si>
  <si>
    <t>Исполнение бюджета</t>
  </si>
  <si>
    <t>Предусмотрено программой с учетом внесенных изменений по состоянию на 31.12.2015 года</t>
  </si>
  <si>
    <t>Всего</t>
  </si>
  <si>
    <t>в том числе по бюджетам</t>
  </si>
  <si>
    <t>внебюджетные фонды</t>
  </si>
  <si>
    <t>тыс. руб.</t>
  </si>
  <si>
    <t>а)</t>
  </si>
  <si>
    <t>б)</t>
  </si>
  <si>
    <t>в)</t>
  </si>
  <si>
    <t>г)</t>
  </si>
  <si>
    <t>"Обеспечение деятельности МБУ "МЦБ по ОМУ" на 2015-2017 г.</t>
  </si>
  <si>
    <t>"Обеспечение деятельности администрации муниципального образования Отрадненский район" на 2015-2017 г.</t>
  </si>
  <si>
    <t>"Обеспечение деятельности МКУ "ЦТХО  администрации МО ОР" на 2015-2017г.</t>
  </si>
  <si>
    <t>"Обеспечение деятельности МБУ "Многофункциональный центр предоставления государственных и муниципальных услуг" на 2015-2017 г.</t>
  </si>
  <si>
    <t xml:space="preserve">«Создание условий для развития муниципальной политики в отдельных секторах экономики муниципального образования Отрадненский район» </t>
  </si>
  <si>
    <t>"Мероприятия по защите населения и территорий от чрезвычайных ситуаций природного и техногенного характера, гражданской обороне в муниципальном образовании Отрадненский район на 2015-2017 годы"</t>
  </si>
  <si>
    <t>"Укрепление правопорядка, прфилактика правонарушений, усиление борьбы с преступностью и праводействие коррупции в Отрадненском районе"</t>
  </si>
  <si>
    <t>"Противодействие терроризму и экстремизму в муниципальном образовании Отрадненский район"</t>
  </si>
  <si>
    <t>"Формирование инвестиционной привлекательности муниципального образования Отрадненский район" на 2015-2017 годы</t>
  </si>
  <si>
    <t>"Поддержка малого и среднего предпринимательства в муниципальном образовании Отрадненский район" на 2015-2017 годы</t>
  </si>
  <si>
    <t>"Социально-культурное развтие и организация досуга населения муниципального образования Отрадненский район на 2015-2017 г."</t>
  </si>
  <si>
    <t>"Развитие инфраструктуры кинопоказа в муниципальном образовании Отрадненский район на 2015-2017 г."</t>
  </si>
  <si>
    <t>"Культура Кубани в муниципальном образовании Отрадненский район на 2015-2017г."</t>
  </si>
  <si>
    <t>"Сохранение и развитие традиционной народной культуры в муниципальном образовании Отрадненский район на 2015-2017 годы"</t>
  </si>
  <si>
    <t>д)</t>
  </si>
  <si>
    <t>"Кадровое обеспечение сферы культуры и искусства муниципального образования Отрадненский район" на 2015-2017 г.</t>
  </si>
  <si>
    <t>е)</t>
  </si>
  <si>
    <t>«Развитие физической культуры и  массового спорта в Отрадненском  районе»</t>
  </si>
  <si>
    <t xml:space="preserve">"Развитие художественно-эстетического образования и воспитания в муниципальном образовании Отрадненский район" на 2015-2017г. </t>
  </si>
  <si>
    <t>ё)</t>
  </si>
  <si>
    <t>"Поддержка учреждений культуры в муниципальном образовании Отрадненский район" на 2015-2017 г.</t>
  </si>
  <si>
    <t>"Оказание материальной помощи ветеранам Великой Отечественной войны, оказавшимся в трудной жизненной ситуации"</t>
  </si>
  <si>
    <t>"Старшее поколение"</t>
  </si>
  <si>
    <t>"Совершенствование социальной поддержки семьи и детей"</t>
  </si>
  <si>
    <t>«Развитие образования в муници-пальном образова-нии Отрадненский район»</t>
  </si>
  <si>
    <t>"Развитие дошкольного, общего и дополнительного образования детей" на 2015-2017 годы</t>
  </si>
  <si>
    <t>"Обеспечение реализации муниципальной программы и прочие мероприятия в области образования" на 2015-2017 годы</t>
  </si>
  <si>
    <t>"Профилактика заболеваний и формирование здорового образа жизни"</t>
  </si>
  <si>
    <t>"Совершенствование  системы оказания специализированной медицинской помощи, скорой медицинской помощи"</t>
  </si>
  <si>
    <t>"Кадровое обеспечение системы здравоохранения"</t>
  </si>
  <si>
    <t>"Совершенствование системыльготного лекарственного обеспечения в амбулаторных условиях"</t>
  </si>
  <si>
    <t>«Развитие общественной инфраструктуры муниципального образования  Отрадненский район»</t>
  </si>
  <si>
    <t xml:space="preserve"> «Развитие топливно-энергетического комплекса муниципального образования  Отрадненский район» </t>
  </si>
  <si>
    <t xml:space="preserve">«Охрана окружающей среды и обеспечение экологической безопасности на территории муниципального образования Отрадненский район» </t>
  </si>
  <si>
    <t xml:space="preserve">«Противодействие незаконному обороту наркотиков» </t>
  </si>
  <si>
    <t xml:space="preserve">«Управление муниципальными финансами» </t>
  </si>
  <si>
    <t>"Организация бюджетного процесса и управление муниципальным долгом на 2015-2017 годы</t>
  </si>
  <si>
    <t>«Казачество Отрадненского района»</t>
  </si>
  <si>
    <t>«Управление муниципальным имуществом и земельными ресурсами муниципального образования Отрадненский район»</t>
  </si>
  <si>
    <t>"Муниципальная политика в области приватизации, управления муниципальной собственностью и земельными ресурсами на 2015-2017 годы"</t>
  </si>
  <si>
    <t>"Обеспечение деятельности отдела земельных и имущественных отношений администрации муниципального образования Отрадненский район на 2015-2017 годы"</t>
  </si>
  <si>
    <t>"Доступная среда жизнедеятельности инвалидов и других маломобильных групп населения муниципального образования Отраддненский район"</t>
  </si>
  <si>
    <t>«Гармонизация межнациональных отношений и развитие национальных культур в От-радненском районе»</t>
  </si>
  <si>
    <t>«Развитие санаторно-курортного и туристского комплекса муниципального образования Отрадненский район»</t>
  </si>
  <si>
    <t>"Обеспечение деятельности Финансового управления  администрации муниципального образования Отрадненский район" на 2015-2017 г</t>
  </si>
  <si>
    <t>25.</t>
  </si>
  <si>
    <t>"Повышение безопасности дорожного движения  на территории муниципального образования Отрадненский район"</t>
  </si>
  <si>
    <t>Годовой отчет реализации муниципальной подпрограммы "Обеспечение деятельности администрации муниципального образования Отрадненский район  за  2015год</t>
  </si>
  <si>
    <t xml:space="preserve">"Обеспечение деятельности администрации муниципального образования Отрадненский район" </t>
  </si>
  <si>
    <t>Наименование муниципальной подпрограммы</t>
  </si>
  <si>
    <t>Наименование мероприятия</t>
  </si>
  <si>
    <t>1. Обеспечение текущей деятельности админи страции муниципального образования Отрадненский район</t>
  </si>
  <si>
    <t xml:space="preserve">2. Прочие обязательства органов местного самоуправления </t>
  </si>
  <si>
    <t>Годовой отчет реализации муниципальной подпрограммы "Обеспечение деятельности муниципального казенного учреждения "Центр технического и хозяйственного обслуживания администрации муниципального образования Отрадненский район"  за  2015год</t>
  </si>
  <si>
    <t xml:space="preserve">"Обеспечение деятельности муниципального казенного учреждения "Центр технического и хозяйственного обслуживания администрации муниципального образования Отрадненский район" </t>
  </si>
  <si>
    <t xml:space="preserve">Годовой отчет реализации муниципальной программы "Создание условий для развития  муниципальной политики в отдельных секторах экономики муниципального образования Отрадненский район" за 2015 год </t>
  </si>
  <si>
    <t xml:space="preserve">"Создание условий для развития муниципальной политики в отдельных секторах экономики муниципального образования Отрадненский район"" </t>
  </si>
  <si>
    <t>Наименование подпрограммы</t>
  </si>
  <si>
    <t>1. Обеспечение  деятельности администрации муниципального образования Отрадненский район</t>
  </si>
  <si>
    <t>Наименованиеподпрограммы</t>
  </si>
  <si>
    <t>3. Обеспечение деятельности МКУ "Центр технического и хозяйственного обслуживания администрации муниципального образования Отрадненский район"</t>
  </si>
  <si>
    <t>4. Обеспечение деятельности МБУ  МО ОР "Многофункциональный центр предоставления государственных и муниципальных услуг"</t>
  </si>
  <si>
    <t>Начальник отдела экономики                                                А.А. Гончарова</t>
  </si>
  <si>
    <t>Неисполненные средства</t>
  </si>
  <si>
    <t xml:space="preserve">Годовой отчет реализации муниципальной программы "Экономическое развитие и инновационная экономика в муниципальном образовании Отрадненский район" за 2015 год </t>
  </si>
  <si>
    <t xml:space="preserve">"Экономическое развитие и инновационная экономика в муниципальном образовании Отрадненский район"" </t>
  </si>
  <si>
    <t>1. Поддержка малого и среднего предпринимательства в муниципальном образовании Отрадненский район</t>
  </si>
  <si>
    <t xml:space="preserve">2. Формирование инвестиционной привлекательности муниципального образования Отрадненский район" </t>
  </si>
  <si>
    <t xml:space="preserve">2. Обеспечение деятельности МБУ "Межведомственная централизованная бухгалтерия по обслуживанию муниципальных учреждений" </t>
  </si>
  <si>
    <t xml:space="preserve">Отклонение (сумма) </t>
  </si>
  <si>
    <t>Исполнение  (%)</t>
  </si>
  <si>
    <t>Начальник отдела экономики  администрации МО ОР                                                                             А.А. Гончарова</t>
  </si>
  <si>
    <t>Вед. специалист В.Д. Стрельникова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</si>
</sst>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 ;\-#,##0.0\ 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8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80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6" fontId="0" fillId="0" borderId="1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180" fontId="0" fillId="0" borderId="1" xfId="0" applyNumberForma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/>
    </xf>
    <xf numFmtId="16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80" fontId="6" fillId="0" borderId="1" xfId="0" applyNumberFormat="1" applyFont="1" applyFill="1" applyBorder="1" applyAlignment="1">
      <alignment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180" fontId="6" fillId="0" borderId="1" xfId="0" applyNumberFormat="1" applyFont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0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80" fontId="7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textRotation="180"/>
    </xf>
    <xf numFmtId="180" fontId="0" fillId="0" borderId="0" xfId="0" applyNumberFormat="1" applyFill="1" applyBorder="1" applyAlignment="1">
      <alignment vertical="center"/>
    </xf>
    <xf numFmtId="16" fontId="0" fillId="0" borderId="5" xfId="0" applyNumberFormat="1" applyFill="1" applyBorder="1" applyAlignment="1">
      <alignment horizontal="center" vertical="center"/>
    </xf>
    <xf numFmtId="16" fontId="0" fillId="0" borderId="6" xfId="0" applyNumberFormat="1" applyFill="1" applyBorder="1" applyAlignment="1">
      <alignment horizontal="center" vertical="center"/>
    </xf>
    <xf numFmtId="16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180" fontId="0" fillId="0" borderId="5" xfId="0" applyNumberFormat="1" applyFill="1" applyBorder="1" applyAlignment="1">
      <alignment horizontal="center" vertical="center"/>
    </xf>
    <xf numFmtId="180" fontId="0" fillId="0" borderId="2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" fontId="5" fillId="0" borderId="5" xfId="0" applyNumberFormat="1" applyFont="1" applyFill="1" applyBorder="1" applyAlignment="1">
      <alignment horizontal="center" vertical="center"/>
    </xf>
    <xf numFmtId="16" fontId="5" fillId="0" borderId="6" xfId="0" applyNumberFormat="1" applyFont="1" applyFill="1" applyBorder="1" applyAlignment="1">
      <alignment horizontal="center" vertical="center"/>
    </xf>
    <xf numFmtId="16" fontId="5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 vertical="center" textRotation="18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2"/>
  <sheetViews>
    <sheetView view="pageBreakPreview" zoomScale="75" zoomScaleNormal="75" zoomScaleSheetLayoutView="75" workbookViewId="0" topLeftCell="A4">
      <selection activeCell="A4" sqref="A1:IV16384"/>
    </sheetView>
  </sheetViews>
  <sheetFormatPr defaultColWidth="9.140625" defaultRowHeight="12.75"/>
  <cols>
    <col min="1" max="1" width="7.28125" style="0" customWidth="1"/>
    <col min="2" max="2" width="30.421875" style="0" customWidth="1"/>
    <col min="3" max="3" width="11.140625" style="0" customWidth="1"/>
    <col min="4" max="4" width="9.8515625" style="0" customWidth="1"/>
    <col min="5" max="5" width="8.00390625" style="0" customWidth="1"/>
    <col min="6" max="6" width="8.57421875" style="0" customWidth="1"/>
    <col min="7" max="7" width="8.140625" style="0" customWidth="1"/>
    <col min="8" max="8" width="10.421875" style="0" customWidth="1"/>
    <col min="9" max="9" width="10.7109375" style="0" customWidth="1"/>
    <col min="10" max="11" width="8.00390625" style="0" customWidth="1"/>
    <col min="13" max="13" width="9.7109375" style="0" customWidth="1"/>
    <col min="14" max="14" width="8.8515625" style="0" customWidth="1"/>
    <col min="15" max="15" width="8.28125" style="0" customWidth="1"/>
    <col min="16" max="16" width="7.7109375" style="0" customWidth="1"/>
    <col min="17" max="17" width="7.28125" style="0" customWidth="1"/>
  </cols>
  <sheetData>
    <row r="3" spans="1:17" ht="34.5" customHeight="1">
      <c r="A3" s="50" t="s">
        <v>101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5" spans="16:17" ht="12.75">
      <c r="P5" s="51" t="s">
        <v>49</v>
      </c>
      <c r="Q5" s="51"/>
    </row>
    <row r="6" spans="1:18" ht="63" customHeight="1">
      <c r="A6" s="52" t="s">
        <v>0</v>
      </c>
      <c r="B6" s="53" t="s">
        <v>103</v>
      </c>
      <c r="C6" s="53" t="s">
        <v>45</v>
      </c>
      <c r="D6" s="53"/>
      <c r="E6" s="53"/>
      <c r="F6" s="53"/>
      <c r="G6" s="53"/>
      <c r="H6" s="53" t="s">
        <v>43</v>
      </c>
      <c r="I6" s="53"/>
      <c r="J6" s="53"/>
      <c r="K6" s="53"/>
      <c r="L6" s="53"/>
      <c r="M6" s="53" t="s">
        <v>44</v>
      </c>
      <c r="N6" s="53"/>
      <c r="O6" s="53"/>
      <c r="P6" s="53"/>
      <c r="Q6" s="53"/>
      <c r="R6" s="63"/>
    </row>
    <row r="7" spans="1:18" ht="63" customHeight="1">
      <c r="A7" s="52"/>
      <c r="B7" s="53"/>
      <c r="C7" s="53" t="s">
        <v>46</v>
      </c>
      <c r="D7" s="54" t="s">
        <v>47</v>
      </c>
      <c r="E7" s="54"/>
      <c r="F7" s="54"/>
      <c r="G7" s="54"/>
      <c r="H7" s="53" t="s">
        <v>46</v>
      </c>
      <c r="I7" s="54" t="s">
        <v>47</v>
      </c>
      <c r="J7" s="54"/>
      <c r="K7" s="54"/>
      <c r="L7" s="54"/>
      <c r="M7" s="53" t="s">
        <v>46</v>
      </c>
      <c r="N7" s="54" t="s">
        <v>47</v>
      </c>
      <c r="O7" s="54"/>
      <c r="P7" s="54"/>
      <c r="Q7" s="54"/>
      <c r="R7" s="64"/>
    </row>
    <row r="8" spans="1:18" ht="63" customHeight="1">
      <c r="A8" s="52"/>
      <c r="B8" s="53"/>
      <c r="C8" s="53"/>
      <c r="D8" s="54" t="s">
        <v>39</v>
      </c>
      <c r="E8" s="54" t="s">
        <v>40</v>
      </c>
      <c r="F8" s="54"/>
      <c r="G8" s="54"/>
      <c r="H8" s="53"/>
      <c r="I8" s="54" t="s">
        <v>39</v>
      </c>
      <c r="J8" s="54" t="s">
        <v>40</v>
      </c>
      <c r="K8" s="54"/>
      <c r="L8" s="54"/>
      <c r="M8" s="53"/>
      <c r="N8" s="54" t="s">
        <v>39</v>
      </c>
      <c r="O8" s="54" t="s">
        <v>40</v>
      </c>
      <c r="P8" s="54"/>
      <c r="Q8" s="54"/>
      <c r="R8" s="64"/>
    </row>
    <row r="9" spans="1:18" ht="63" customHeight="1">
      <c r="A9" s="52"/>
      <c r="B9" s="53"/>
      <c r="C9" s="53"/>
      <c r="D9" s="54"/>
      <c r="E9" s="5" t="s">
        <v>41</v>
      </c>
      <c r="F9" s="5" t="s">
        <v>42</v>
      </c>
      <c r="G9" s="5" t="s">
        <v>48</v>
      </c>
      <c r="H9" s="53"/>
      <c r="I9" s="54"/>
      <c r="J9" s="5" t="s">
        <v>41</v>
      </c>
      <c r="K9" s="5" t="s">
        <v>42</v>
      </c>
      <c r="L9" s="5" t="s">
        <v>48</v>
      </c>
      <c r="M9" s="53"/>
      <c r="N9" s="54"/>
      <c r="O9" s="5" t="s">
        <v>41</v>
      </c>
      <c r="P9" s="5" t="s">
        <v>42</v>
      </c>
      <c r="Q9" s="5" t="s">
        <v>48</v>
      </c>
      <c r="R9" s="65"/>
    </row>
    <row r="10" spans="1:18" s="7" customFormat="1" ht="27" customHeight="1">
      <c r="A10" s="57" t="s">
        <v>102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  <c r="R10" s="12"/>
    </row>
    <row r="11" spans="1:18" s="7" customFormat="1" ht="27" customHeight="1">
      <c r="A11" s="60"/>
      <c r="B11" s="61"/>
      <c r="C11" s="9">
        <v>39643.1</v>
      </c>
      <c r="D11" s="6">
        <v>37732.3</v>
      </c>
      <c r="E11" s="6">
        <v>0</v>
      </c>
      <c r="F11" s="6">
        <v>1910.8</v>
      </c>
      <c r="G11" s="6">
        <v>0</v>
      </c>
      <c r="H11" s="6">
        <v>38847.1</v>
      </c>
      <c r="I11" s="6">
        <v>36936.3</v>
      </c>
      <c r="J11" s="6">
        <v>0</v>
      </c>
      <c r="K11" s="6">
        <v>1910.8</v>
      </c>
      <c r="L11" s="6">
        <v>0</v>
      </c>
      <c r="M11" s="6">
        <v>38590.7</v>
      </c>
      <c r="N11" s="6">
        <v>36679.9</v>
      </c>
      <c r="O11" s="6"/>
      <c r="P11" s="6">
        <v>1910.8</v>
      </c>
      <c r="Q11" s="6">
        <v>0</v>
      </c>
      <c r="R11" s="13">
        <f>H11-M11</f>
        <v>256.40000000000146</v>
      </c>
    </row>
    <row r="12" spans="1:18" s="7" customFormat="1" ht="21" customHeight="1">
      <c r="A12" s="46" t="s">
        <v>104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  <c r="R12" s="12"/>
    </row>
    <row r="13" spans="1:18" s="7" customFormat="1" ht="22.5" customHeight="1">
      <c r="A13" s="57" t="s">
        <v>105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56"/>
      <c r="R13" s="12"/>
    </row>
    <row r="14" spans="1:18" s="7" customFormat="1" ht="32.25" customHeight="1">
      <c r="A14" s="55"/>
      <c r="B14" s="56"/>
      <c r="C14" s="9">
        <v>38183.1</v>
      </c>
      <c r="D14" s="6">
        <v>36272.3</v>
      </c>
      <c r="E14" s="6">
        <v>0</v>
      </c>
      <c r="F14" s="6">
        <v>1910.8</v>
      </c>
      <c r="G14" s="6">
        <v>0</v>
      </c>
      <c r="H14" s="6">
        <v>37996.8</v>
      </c>
      <c r="I14" s="6">
        <v>36086</v>
      </c>
      <c r="J14" s="6">
        <v>0</v>
      </c>
      <c r="K14" s="6">
        <v>1910.8</v>
      </c>
      <c r="L14" s="6">
        <v>0</v>
      </c>
      <c r="M14" s="6">
        <v>37740.4</v>
      </c>
      <c r="N14" s="6">
        <v>35829.6</v>
      </c>
      <c r="O14" s="6"/>
      <c r="P14" s="6">
        <v>1910.8</v>
      </c>
      <c r="Q14" s="6">
        <v>0</v>
      </c>
      <c r="R14" s="13">
        <f>H14-M14</f>
        <v>256.40000000000146</v>
      </c>
    </row>
    <row r="15" spans="1:18" s="7" customFormat="1" ht="15.75" customHeight="1">
      <c r="A15" s="46" t="s">
        <v>104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  <c r="R15" s="12"/>
    </row>
    <row r="16" spans="1:18" s="7" customFormat="1" ht="18" customHeight="1">
      <c r="A16" s="57" t="s">
        <v>106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56"/>
      <c r="R16" s="12"/>
    </row>
    <row r="17" spans="1:18" s="7" customFormat="1" ht="28.5" customHeight="1">
      <c r="A17" s="55"/>
      <c r="B17" s="56"/>
      <c r="C17" s="9">
        <v>1460</v>
      </c>
      <c r="D17" s="6">
        <v>1460</v>
      </c>
      <c r="E17" s="6">
        <v>0</v>
      </c>
      <c r="F17" s="6">
        <v>0</v>
      </c>
      <c r="G17" s="6">
        <v>0</v>
      </c>
      <c r="H17" s="6">
        <v>850.3</v>
      </c>
      <c r="I17" s="6">
        <v>850.3</v>
      </c>
      <c r="J17" s="6">
        <v>0</v>
      </c>
      <c r="K17" s="10">
        <v>0</v>
      </c>
      <c r="L17" s="6">
        <v>0</v>
      </c>
      <c r="M17" s="11">
        <v>850.3</v>
      </c>
      <c r="N17" s="11">
        <v>850.3</v>
      </c>
      <c r="O17" s="6">
        <v>0</v>
      </c>
      <c r="P17" s="6">
        <v>0</v>
      </c>
      <c r="Q17" s="6">
        <v>0</v>
      </c>
      <c r="R17" s="13">
        <f>I17-N17</f>
        <v>0</v>
      </c>
    </row>
    <row r="18" spans="1:18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</sheetData>
  <mergeCells count="28">
    <mergeCell ref="D8:D9"/>
    <mergeCell ref="E8:G8"/>
    <mergeCell ref="I8:I9"/>
    <mergeCell ref="J8:L8"/>
    <mergeCell ref="N8:N9"/>
    <mergeCell ref="O8:Q8"/>
    <mergeCell ref="R6:R9"/>
    <mergeCell ref="I7:L7"/>
    <mergeCell ref="M7:M9"/>
    <mergeCell ref="N7:Q7"/>
    <mergeCell ref="A17:B17"/>
    <mergeCell ref="A10:Q10"/>
    <mergeCell ref="A11:B11"/>
    <mergeCell ref="A12:Q12"/>
    <mergeCell ref="A13:Q13"/>
    <mergeCell ref="A14:B14"/>
    <mergeCell ref="A15:Q15"/>
    <mergeCell ref="A16:Q16"/>
    <mergeCell ref="A3:Q3"/>
    <mergeCell ref="P5:Q5"/>
    <mergeCell ref="A6:A9"/>
    <mergeCell ref="B6:B9"/>
    <mergeCell ref="C6:G6"/>
    <mergeCell ref="H6:L6"/>
    <mergeCell ref="M6:Q6"/>
    <mergeCell ref="C7:C9"/>
    <mergeCell ref="D7:G7"/>
    <mergeCell ref="H7:H9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3"/>
  <sheetViews>
    <sheetView view="pageBreakPreview" zoomScale="75" zoomScaleNormal="75" zoomScaleSheetLayoutView="75" workbookViewId="0" topLeftCell="B7">
      <selection activeCell="D19" sqref="D19"/>
    </sheetView>
  </sheetViews>
  <sheetFormatPr defaultColWidth="9.140625" defaultRowHeight="12.75"/>
  <cols>
    <col min="1" max="1" width="7.28125" style="0" customWidth="1"/>
    <col min="2" max="2" width="30.421875" style="0" customWidth="1"/>
    <col min="3" max="3" width="11.140625" style="0" customWidth="1"/>
    <col min="4" max="4" width="9.8515625" style="0" customWidth="1"/>
    <col min="5" max="5" width="8.00390625" style="0" customWidth="1"/>
    <col min="6" max="6" width="8.57421875" style="0" customWidth="1"/>
    <col min="7" max="7" width="8.140625" style="0" customWidth="1"/>
    <col min="8" max="8" width="10.421875" style="0" customWidth="1"/>
    <col min="9" max="9" width="10.7109375" style="0" customWidth="1"/>
    <col min="10" max="10" width="6.421875" style="0" customWidth="1"/>
    <col min="11" max="11" width="9.8515625" style="0" customWidth="1"/>
    <col min="12" max="12" width="9.28125" style="0" bestFit="1" customWidth="1"/>
    <col min="13" max="13" width="9.7109375" style="0" customWidth="1"/>
    <col min="14" max="14" width="9.57421875" style="0" customWidth="1"/>
    <col min="15" max="15" width="7.421875" style="0" customWidth="1"/>
    <col min="16" max="16" width="8.421875" style="0" customWidth="1"/>
    <col min="17" max="17" width="7.28125" style="0" customWidth="1"/>
    <col min="18" max="18" width="10.140625" style="0" bestFit="1" customWidth="1"/>
  </cols>
  <sheetData>
    <row r="3" spans="1:17" ht="34.5" customHeight="1">
      <c r="A3" s="50" t="s">
        <v>118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5" spans="16:17" ht="12.75">
      <c r="P5" s="51" t="s">
        <v>49</v>
      </c>
      <c r="Q5" s="51"/>
    </row>
    <row r="6" spans="1:18" ht="63" customHeight="1">
      <c r="A6" s="52" t="s">
        <v>0</v>
      </c>
      <c r="B6" s="53" t="s">
        <v>1</v>
      </c>
      <c r="C6" s="53" t="s">
        <v>45</v>
      </c>
      <c r="D6" s="53"/>
      <c r="E6" s="53"/>
      <c r="F6" s="53"/>
      <c r="G6" s="53"/>
      <c r="H6" s="53" t="s">
        <v>43</v>
      </c>
      <c r="I6" s="53"/>
      <c r="J6" s="53"/>
      <c r="K6" s="53"/>
      <c r="L6" s="53"/>
      <c r="M6" s="53" t="s">
        <v>44</v>
      </c>
      <c r="N6" s="53"/>
      <c r="O6" s="53"/>
      <c r="P6" s="53"/>
      <c r="Q6" s="53"/>
      <c r="R6" s="66" t="s">
        <v>117</v>
      </c>
    </row>
    <row r="7" spans="1:18" ht="63" customHeight="1">
      <c r="A7" s="52"/>
      <c r="B7" s="53"/>
      <c r="C7" s="53" t="s">
        <v>46</v>
      </c>
      <c r="D7" s="54" t="s">
        <v>47</v>
      </c>
      <c r="E7" s="54"/>
      <c r="F7" s="54"/>
      <c r="G7" s="54"/>
      <c r="H7" s="53" t="s">
        <v>46</v>
      </c>
      <c r="I7" s="54" t="s">
        <v>47</v>
      </c>
      <c r="J7" s="54"/>
      <c r="K7" s="54"/>
      <c r="L7" s="54"/>
      <c r="M7" s="53" t="s">
        <v>46</v>
      </c>
      <c r="N7" s="54" t="s">
        <v>47</v>
      </c>
      <c r="O7" s="54"/>
      <c r="P7" s="54"/>
      <c r="Q7" s="54"/>
      <c r="R7" s="67"/>
    </row>
    <row r="8" spans="1:18" ht="63" customHeight="1">
      <c r="A8" s="52"/>
      <c r="B8" s="53"/>
      <c r="C8" s="53"/>
      <c r="D8" s="54" t="s">
        <v>39</v>
      </c>
      <c r="E8" s="54" t="s">
        <v>40</v>
      </c>
      <c r="F8" s="54"/>
      <c r="G8" s="54"/>
      <c r="H8" s="53"/>
      <c r="I8" s="54" t="s">
        <v>39</v>
      </c>
      <c r="J8" s="54" t="s">
        <v>40</v>
      </c>
      <c r="K8" s="54"/>
      <c r="L8" s="54"/>
      <c r="M8" s="53"/>
      <c r="N8" s="54" t="s">
        <v>39</v>
      </c>
      <c r="O8" s="54" t="s">
        <v>40</v>
      </c>
      <c r="P8" s="54"/>
      <c r="Q8" s="54"/>
      <c r="R8" s="67"/>
    </row>
    <row r="9" spans="1:18" ht="63" customHeight="1">
      <c r="A9" s="52"/>
      <c r="B9" s="53"/>
      <c r="C9" s="53"/>
      <c r="D9" s="54"/>
      <c r="E9" s="5" t="s">
        <v>41</v>
      </c>
      <c r="F9" s="5" t="s">
        <v>42</v>
      </c>
      <c r="G9" s="5" t="s">
        <v>48</v>
      </c>
      <c r="H9" s="53"/>
      <c r="I9" s="54"/>
      <c r="J9" s="5" t="s">
        <v>41</v>
      </c>
      <c r="K9" s="5" t="s">
        <v>42</v>
      </c>
      <c r="L9" s="5" t="s">
        <v>48</v>
      </c>
      <c r="M9" s="53"/>
      <c r="N9" s="54"/>
      <c r="O9" s="5" t="s">
        <v>41</v>
      </c>
      <c r="P9" s="5" t="s">
        <v>42</v>
      </c>
      <c r="Q9" s="5" t="s">
        <v>48</v>
      </c>
      <c r="R9" s="68"/>
    </row>
    <row r="10" spans="1:18" s="7" customFormat="1" ht="39" customHeight="1">
      <c r="A10" s="69" t="s">
        <v>119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12"/>
    </row>
    <row r="11" spans="1:18" s="30" customFormat="1" ht="27" customHeight="1">
      <c r="A11" s="60"/>
      <c r="B11" s="61"/>
      <c r="C11" s="28">
        <v>5971</v>
      </c>
      <c r="D11" s="28">
        <v>3791</v>
      </c>
      <c r="E11" s="28">
        <v>0</v>
      </c>
      <c r="F11" s="28">
        <v>2180</v>
      </c>
      <c r="G11" s="28">
        <v>0</v>
      </c>
      <c r="H11" s="28">
        <v>2542</v>
      </c>
      <c r="I11" s="28">
        <v>2542</v>
      </c>
      <c r="J11" s="28">
        <v>0</v>
      </c>
      <c r="K11" s="28">
        <v>0</v>
      </c>
      <c r="L11" s="28">
        <v>0</v>
      </c>
      <c r="M11" s="28">
        <v>3876.2</v>
      </c>
      <c r="N11" s="28">
        <v>1696.2</v>
      </c>
      <c r="O11" s="28">
        <v>239.9</v>
      </c>
      <c r="P11" s="28">
        <v>1940.1</v>
      </c>
      <c r="Q11" s="28">
        <v>0</v>
      </c>
      <c r="R11" s="28">
        <f>H11-M11</f>
        <v>-1334.1999999999998</v>
      </c>
    </row>
    <row r="12" spans="1:18" s="7" customFormat="1" ht="21" customHeight="1">
      <c r="A12" s="72" t="s">
        <v>111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  <c r="R12" s="12"/>
    </row>
    <row r="13" spans="1:18" s="7" customFormat="1" ht="22.5" customHeight="1">
      <c r="A13" s="75" t="s">
        <v>120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  <c r="R13" s="12"/>
    </row>
    <row r="14" spans="1:18" s="7" customFormat="1" ht="32.25" customHeight="1">
      <c r="A14" s="55"/>
      <c r="B14" s="56"/>
      <c r="C14" s="24">
        <v>3671</v>
      </c>
      <c r="D14" s="25">
        <v>1491</v>
      </c>
      <c r="E14" s="25">
        <v>0</v>
      </c>
      <c r="F14" s="25">
        <v>2180</v>
      </c>
      <c r="G14" s="25">
        <v>0</v>
      </c>
      <c r="H14" s="25">
        <v>342</v>
      </c>
      <c r="I14" s="25">
        <v>342</v>
      </c>
      <c r="J14" s="25">
        <v>0</v>
      </c>
      <c r="K14" s="25">
        <v>0</v>
      </c>
      <c r="L14" s="25">
        <v>0</v>
      </c>
      <c r="M14" s="25">
        <v>2521.1</v>
      </c>
      <c r="N14" s="25">
        <v>341.1</v>
      </c>
      <c r="O14" s="25">
        <v>239.9</v>
      </c>
      <c r="P14" s="25">
        <v>1940.1</v>
      </c>
      <c r="Q14" s="25">
        <v>0</v>
      </c>
      <c r="R14" s="33">
        <f>H14-M14</f>
        <v>-2179.1</v>
      </c>
    </row>
    <row r="15" spans="1:18" s="7" customFormat="1" ht="15.75" customHeight="1">
      <c r="A15" s="72" t="s">
        <v>113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  <c r="R15" s="12"/>
    </row>
    <row r="16" spans="1:18" s="7" customFormat="1" ht="38.25" customHeight="1">
      <c r="A16" s="69" t="s">
        <v>121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4"/>
      <c r="R16" s="12"/>
    </row>
    <row r="17" spans="1:18" s="30" customFormat="1" ht="28.5" customHeight="1">
      <c r="A17" s="55"/>
      <c r="B17" s="56"/>
      <c r="C17" s="24">
        <v>2300</v>
      </c>
      <c r="D17" s="25">
        <v>2300</v>
      </c>
      <c r="E17" s="25">
        <v>0</v>
      </c>
      <c r="F17" s="25">
        <v>0</v>
      </c>
      <c r="G17" s="25">
        <v>0</v>
      </c>
      <c r="H17" s="25">
        <v>2200</v>
      </c>
      <c r="I17" s="25">
        <v>2200</v>
      </c>
      <c r="J17" s="25">
        <v>0</v>
      </c>
      <c r="K17" s="26">
        <v>0</v>
      </c>
      <c r="L17" s="25">
        <v>0</v>
      </c>
      <c r="M17" s="25">
        <v>1355.1</v>
      </c>
      <c r="N17" s="25">
        <v>1355.1</v>
      </c>
      <c r="O17" s="25">
        <v>0</v>
      </c>
      <c r="P17" s="25">
        <v>0</v>
      </c>
      <c r="Q17" s="25">
        <v>0</v>
      </c>
      <c r="R17" s="28">
        <f>I17-N17</f>
        <v>844.9000000000001</v>
      </c>
    </row>
    <row r="18" spans="1:18" s="81" customFormat="1" ht="12.7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80"/>
    </row>
    <row r="19" s="22" customFormat="1" ht="12.75"/>
    <row r="20" s="22" customFormat="1" ht="12.75"/>
    <row r="21" s="22" customFormat="1" ht="12.75"/>
    <row r="22" s="22" customFormat="1" ht="12.75"/>
    <row r="23" spans="1:8" ht="18">
      <c r="A23" s="82" t="s">
        <v>116</v>
      </c>
      <c r="B23" s="82"/>
      <c r="C23" s="82"/>
      <c r="D23" s="82"/>
      <c r="E23" s="82"/>
      <c r="F23" s="82"/>
      <c r="G23" s="82"/>
      <c r="H23" s="82"/>
    </row>
  </sheetData>
  <mergeCells count="30">
    <mergeCell ref="A18:IV18"/>
    <mergeCell ref="A23:H23"/>
    <mergeCell ref="A14:B14"/>
    <mergeCell ref="A15:Q15"/>
    <mergeCell ref="A16:Q16"/>
    <mergeCell ref="A17:B17"/>
    <mergeCell ref="A10:Q10"/>
    <mergeCell ref="A11:B11"/>
    <mergeCell ref="A12:Q12"/>
    <mergeCell ref="A13:Q13"/>
    <mergeCell ref="R6:R9"/>
    <mergeCell ref="C7:C9"/>
    <mergeCell ref="D7:G7"/>
    <mergeCell ref="H7:H9"/>
    <mergeCell ref="I7:L7"/>
    <mergeCell ref="M7:M9"/>
    <mergeCell ref="N7:Q7"/>
    <mergeCell ref="D8:D9"/>
    <mergeCell ref="E8:G8"/>
    <mergeCell ref="I8:I9"/>
    <mergeCell ref="A3:Q3"/>
    <mergeCell ref="P5:Q5"/>
    <mergeCell ref="A6:A9"/>
    <mergeCell ref="B6:B9"/>
    <mergeCell ref="C6:G6"/>
    <mergeCell ref="H6:L6"/>
    <mergeCell ref="M6:Q6"/>
    <mergeCell ref="J8:L8"/>
    <mergeCell ref="N8:N9"/>
    <mergeCell ref="O8:Q8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29"/>
  <sheetViews>
    <sheetView view="pageBreakPreview" zoomScale="75" zoomScaleSheetLayoutView="75" workbookViewId="0" topLeftCell="B7">
      <selection activeCell="A16" sqref="A16:Q16"/>
    </sheetView>
  </sheetViews>
  <sheetFormatPr defaultColWidth="9.140625" defaultRowHeight="12.75"/>
  <cols>
    <col min="1" max="1" width="7.28125" style="0" customWidth="1"/>
    <col min="2" max="2" width="30.421875" style="0" customWidth="1"/>
    <col min="3" max="3" width="11.140625" style="0" customWidth="1"/>
    <col min="4" max="4" width="9.8515625" style="0" customWidth="1"/>
    <col min="5" max="5" width="8.00390625" style="0" customWidth="1"/>
    <col min="6" max="6" width="8.57421875" style="0" customWidth="1"/>
    <col min="7" max="7" width="8.140625" style="0" customWidth="1"/>
    <col min="8" max="8" width="10.421875" style="0" customWidth="1"/>
    <col min="9" max="9" width="10.7109375" style="0" customWidth="1"/>
    <col min="10" max="10" width="6.421875" style="0" customWidth="1"/>
    <col min="11" max="11" width="9.8515625" style="0" customWidth="1"/>
    <col min="13" max="13" width="9.7109375" style="0" customWidth="1"/>
    <col min="14" max="14" width="10.7109375" style="0" customWidth="1"/>
    <col min="15" max="15" width="5.00390625" style="0" customWidth="1"/>
    <col min="16" max="16" width="8.421875" style="0" customWidth="1"/>
    <col min="17" max="17" width="7.28125" style="0" customWidth="1"/>
  </cols>
  <sheetData>
    <row r="3" spans="1:17" ht="34.5" customHeight="1">
      <c r="A3" s="50" t="s">
        <v>109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5" spans="16:17" ht="12.75">
      <c r="P5" s="51" t="s">
        <v>49</v>
      </c>
      <c r="Q5" s="51"/>
    </row>
    <row r="6" spans="1:18" ht="63" customHeight="1">
      <c r="A6" s="52" t="s">
        <v>0</v>
      </c>
      <c r="B6" s="53" t="s">
        <v>1</v>
      </c>
      <c r="C6" s="53" t="s">
        <v>45</v>
      </c>
      <c r="D6" s="53"/>
      <c r="E6" s="53"/>
      <c r="F6" s="53"/>
      <c r="G6" s="53"/>
      <c r="H6" s="53" t="s">
        <v>43</v>
      </c>
      <c r="I6" s="53"/>
      <c r="J6" s="53"/>
      <c r="K6" s="53"/>
      <c r="L6" s="53"/>
      <c r="M6" s="53" t="s">
        <v>44</v>
      </c>
      <c r="N6" s="53"/>
      <c r="O6" s="53"/>
      <c r="P6" s="53"/>
      <c r="Q6" s="53"/>
      <c r="R6" s="66" t="s">
        <v>117</v>
      </c>
    </row>
    <row r="7" spans="1:18" ht="63" customHeight="1">
      <c r="A7" s="52"/>
      <c r="B7" s="53"/>
      <c r="C7" s="53" t="s">
        <v>46</v>
      </c>
      <c r="D7" s="54" t="s">
        <v>47</v>
      </c>
      <c r="E7" s="54"/>
      <c r="F7" s="54"/>
      <c r="G7" s="54"/>
      <c r="H7" s="53" t="s">
        <v>46</v>
      </c>
      <c r="I7" s="54" t="s">
        <v>47</v>
      </c>
      <c r="J7" s="54"/>
      <c r="K7" s="54"/>
      <c r="L7" s="54"/>
      <c r="M7" s="53" t="s">
        <v>46</v>
      </c>
      <c r="N7" s="54" t="s">
        <v>47</v>
      </c>
      <c r="O7" s="54"/>
      <c r="P7" s="54"/>
      <c r="Q7" s="54"/>
      <c r="R7" s="67"/>
    </row>
    <row r="8" spans="1:18" ht="63" customHeight="1">
      <c r="A8" s="52"/>
      <c r="B8" s="53"/>
      <c r="C8" s="53"/>
      <c r="D8" s="54" t="s">
        <v>39</v>
      </c>
      <c r="E8" s="54" t="s">
        <v>40</v>
      </c>
      <c r="F8" s="54"/>
      <c r="G8" s="54"/>
      <c r="H8" s="53"/>
      <c r="I8" s="54" t="s">
        <v>39</v>
      </c>
      <c r="J8" s="54" t="s">
        <v>40</v>
      </c>
      <c r="K8" s="54"/>
      <c r="L8" s="54"/>
      <c r="M8" s="53"/>
      <c r="N8" s="54" t="s">
        <v>39</v>
      </c>
      <c r="O8" s="54" t="s">
        <v>40</v>
      </c>
      <c r="P8" s="54"/>
      <c r="Q8" s="54"/>
      <c r="R8" s="67"/>
    </row>
    <row r="9" spans="1:18" ht="63" customHeight="1">
      <c r="A9" s="52"/>
      <c r="B9" s="53"/>
      <c r="C9" s="53"/>
      <c r="D9" s="54"/>
      <c r="E9" s="5" t="s">
        <v>41</v>
      </c>
      <c r="F9" s="5" t="s">
        <v>42</v>
      </c>
      <c r="G9" s="5" t="s">
        <v>48</v>
      </c>
      <c r="H9" s="53"/>
      <c r="I9" s="54"/>
      <c r="J9" s="5" t="s">
        <v>41</v>
      </c>
      <c r="K9" s="5" t="s">
        <v>42</v>
      </c>
      <c r="L9" s="5" t="s">
        <v>48</v>
      </c>
      <c r="M9" s="53"/>
      <c r="N9" s="54"/>
      <c r="O9" s="5" t="s">
        <v>41</v>
      </c>
      <c r="P9" s="5" t="s">
        <v>42</v>
      </c>
      <c r="Q9" s="5" t="s">
        <v>48</v>
      </c>
      <c r="R9" s="68"/>
    </row>
    <row r="10" spans="1:18" s="7" customFormat="1" ht="39" customHeight="1">
      <c r="A10" s="69" t="s">
        <v>110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12"/>
    </row>
    <row r="11" spans="1:18" s="30" customFormat="1" ht="27" customHeight="1">
      <c r="A11" s="60"/>
      <c r="B11" s="61"/>
      <c r="C11" s="28">
        <v>72872.1</v>
      </c>
      <c r="D11" s="28">
        <v>70961.3</v>
      </c>
      <c r="E11" s="28">
        <v>0</v>
      </c>
      <c r="F11" s="28">
        <v>1910.8</v>
      </c>
      <c r="G11" s="28">
        <v>0</v>
      </c>
      <c r="H11" s="28">
        <v>72008.8</v>
      </c>
      <c r="I11" s="28">
        <v>70098</v>
      </c>
      <c r="J11" s="28">
        <v>0</v>
      </c>
      <c r="K11" s="28">
        <v>1910.8</v>
      </c>
      <c r="L11" s="28">
        <v>0</v>
      </c>
      <c r="M11" s="28">
        <v>71702</v>
      </c>
      <c r="N11" s="28">
        <v>69791.2</v>
      </c>
      <c r="O11" s="28">
        <v>0</v>
      </c>
      <c r="P11" s="28">
        <v>1910.8</v>
      </c>
      <c r="Q11" s="28">
        <v>0</v>
      </c>
      <c r="R11" s="28">
        <f>H11-M11</f>
        <v>306.8000000000029</v>
      </c>
    </row>
    <row r="12" spans="1:18" s="7" customFormat="1" ht="21" customHeight="1">
      <c r="A12" s="72" t="s">
        <v>111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  <c r="R12" s="12"/>
    </row>
    <row r="13" spans="1:18" s="7" customFormat="1" ht="22.5" customHeight="1">
      <c r="A13" s="75" t="s">
        <v>112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  <c r="R13" s="12"/>
    </row>
    <row r="14" spans="1:18" s="7" customFormat="1" ht="32.25" customHeight="1">
      <c r="A14" s="55"/>
      <c r="B14" s="56"/>
      <c r="C14" s="24">
        <v>39643.1</v>
      </c>
      <c r="D14" s="25">
        <v>37732.3</v>
      </c>
      <c r="E14" s="25">
        <v>0</v>
      </c>
      <c r="F14" s="25">
        <v>1910.8</v>
      </c>
      <c r="G14" s="25">
        <v>0</v>
      </c>
      <c r="H14" s="25">
        <v>38847.1</v>
      </c>
      <c r="I14" s="25">
        <v>36936.3</v>
      </c>
      <c r="J14" s="25">
        <v>0</v>
      </c>
      <c r="K14" s="25">
        <v>1910.8</v>
      </c>
      <c r="L14" s="25">
        <v>0</v>
      </c>
      <c r="M14" s="25">
        <v>38590.7</v>
      </c>
      <c r="N14" s="25">
        <v>36679.9</v>
      </c>
      <c r="O14" s="25">
        <v>0</v>
      </c>
      <c r="P14" s="25">
        <v>1910.8</v>
      </c>
      <c r="Q14" s="25">
        <v>0</v>
      </c>
      <c r="R14" s="23">
        <f>H14-M14</f>
        <v>256.40000000000146</v>
      </c>
    </row>
    <row r="15" spans="1:18" s="7" customFormat="1" ht="15.75" customHeight="1">
      <c r="A15" s="72" t="s">
        <v>113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  <c r="R15" s="12"/>
    </row>
    <row r="16" spans="1:18" s="7" customFormat="1" ht="38.25" customHeight="1">
      <c r="A16" s="69" t="s">
        <v>122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4"/>
      <c r="R16" s="12"/>
    </row>
    <row r="17" spans="1:18" s="30" customFormat="1" ht="28.5" customHeight="1">
      <c r="A17" s="55"/>
      <c r="B17" s="56"/>
      <c r="C17" s="24">
        <v>18850</v>
      </c>
      <c r="D17" s="25">
        <v>18850</v>
      </c>
      <c r="E17" s="25">
        <v>0</v>
      </c>
      <c r="F17" s="25">
        <v>0</v>
      </c>
      <c r="G17" s="25">
        <v>0</v>
      </c>
      <c r="H17" s="25">
        <v>18847.7</v>
      </c>
      <c r="I17" s="25">
        <v>18847.7</v>
      </c>
      <c r="J17" s="25">
        <v>0</v>
      </c>
      <c r="K17" s="26">
        <v>0</v>
      </c>
      <c r="L17" s="25">
        <v>0</v>
      </c>
      <c r="M17" s="25">
        <v>18847.7</v>
      </c>
      <c r="N17" s="25">
        <v>18847.7</v>
      </c>
      <c r="O17" s="25">
        <v>0</v>
      </c>
      <c r="P17" s="25">
        <v>0</v>
      </c>
      <c r="Q17" s="25">
        <v>0</v>
      </c>
      <c r="R17" s="28">
        <f>I17-N17</f>
        <v>0</v>
      </c>
    </row>
    <row r="18" spans="1:18" ht="15">
      <c r="A18" s="85" t="s">
        <v>111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1:18" ht="38.25" customHeight="1">
      <c r="A19" s="86" t="s">
        <v>114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</row>
    <row r="20" spans="1:18" s="29" customFormat="1" ht="30.75" customHeight="1">
      <c r="A20" s="89"/>
      <c r="B20" s="89"/>
      <c r="C20" s="27">
        <v>12314</v>
      </c>
      <c r="D20" s="27">
        <v>12314</v>
      </c>
      <c r="E20" s="27">
        <v>0</v>
      </c>
      <c r="F20" s="27">
        <v>0</v>
      </c>
      <c r="G20" s="27">
        <v>0</v>
      </c>
      <c r="H20" s="27">
        <v>12249</v>
      </c>
      <c r="I20" s="27">
        <v>12249</v>
      </c>
      <c r="J20" s="27">
        <v>0</v>
      </c>
      <c r="K20" s="27">
        <v>0</v>
      </c>
      <c r="L20" s="27">
        <v>0</v>
      </c>
      <c r="M20" s="27">
        <v>12200.9</v>
      </c>
      <c r="N20" s="27">
        <v>12200.9</v>
      </c>
      <c r="O20" s="27">
        <v>0</v>
      </c>
      <c r="P20" s="27">
        <v>0</v>
      </c>
      <c r="Q20" s="27">
        <v>0</v>
      </c>
      <c r="R20" s="28">
        <f>I20-N20</f>
        <v>48.100000000000364</v>
      </c>
    </row>
    <row r="21" spans="1:18" ht="18">
      <c r="A21" s="90" t="s">
        <v>111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2"/>
    </row>
    <row r="22" spans="1:18" ht="40.5" customHeight="1">
      <c r="A22" s="86" t="s">
        <v>115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</row>
    <row r="23" spans="1:18" s="29" customFormat="1" ht="33" customHeight="1">
      <c r="A23" s="93"/>
      <c r="B23" s="94"/>
      <c r="C23" s="31">
        <v>2065</v>
      </c>
      <c r="D23" s="31">
        <v>2065</v>
      </c>
      <c r="E23" s="31">
        <v>0</v>
      </c>
      <c r="F23" s="31">
        <v>0</v>
      </c>
      <c r="G23" s="31">
        <v>0</v>
      </c>
      <c r="H23" s="31">
        <v>2065</v>
      </c>
      <c r="I23" s="31">
        <v>2065</v>
      </c>
      <c r="J23" s="31">
        <v>0</v>
      </c>
      <c r="K23" s="31">
        <v>0</v>
      </c>
      <c r="L23" s="31">
        <v>0</v>
      </c>
      <c r="M23" s="31">
        <v>2062.7</v>
      </c>
      <c r="N23" s="31">
        <v>2062.7</v>
      </c>
      <c r="O23" s="31">
        <v>0</v>
      </c>
      <c r="P23" s="31">
        <v>0</v>
      </c>
      <c r="Q23" s="31">
        <v>0</v>
      </c>
      <c r="R23" s="32">
        <f>H23-M23</f>
        <v>2.300000000000182</v>
      </c>
    </row>
    <row r="24" spans="1:18" s="81" customFormat="1" ht="12.7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80"/>
    </row>
    <row r="25" s="22" customFormat="1" ht="12.75"/>
    <row r="26" s="22" customFormat="1" ht="12.75"/>
    <row r="27" s="22" customFormat="1" ht="12.75"/>
    <row r="28" s="22" customFormat="1" ht="12.75"/>
    <row r="29" spans="1:8" ht="18">
      <c r="A29" s="82" t="s">
        <v>116</v>
      </c>
      <c r="B29" s="82"/>
      <c r="C29" s="82"/>
      <c r="D29" s="82"/>
      <c r="E29" s="82"/>
      <c r="F29" s="82"/>
      <c r="G29" s="82"/>
      <c r="H29" s="82"/>
    </row>
  </sheetData>
  <mergeCells count="36">
    <mergeCell ref="A24:IV24"/>
    <mergeCell ref="A29:H29"/>
    <mergeCell ref="A22:R22"/>
    <mergeCell ref="A23:B23"/>
    <mergeCell ref="A18:R18"/>
    <mergeCell ref="A19:R19"/>
    <mergeCell ref="A20:B20"/>
    <mergeCell ref="A21:R21"/>
    <mergeCell ref="A14:B14"/>
    <mergeCell ref="A15:Q15"/>
    <mergeCell ref="A16:Q16"/>
    <mergeCell ref="A17:B17"/>
    <mergeCell ref="A10:Q10"/>
    <mergeCell ref="A11:B11"/>
    <mergeCell ref="A12:Q12"/>
    <mergeCell ref="A13:Q13"/>
    <mergeCell ref="R6:R9"/>
    <mergeCell ref="C7:C9"/>
    <mergeCell ref="D7:G7"/>
    <mergeCell ref="H7:H9"/>
    <mergeCell ref="I7:L7"/>
    <mergeCell ref="M7:M9"/>
    <mergeCell ref="N7:Q7"/>
    <mergeCell ref="D8:D9"/>
    <mergeCell ref="E8:G8"/>
    <mergeCell ref="I8:I9"/>
    <mergeCell ref="A3:Q3"/>
    <mergeCell ref="P5:Q5"/>
    <mergeCell ref="A6:A9"/>
    <mergeCell ref="B6:B9"/>
    <mergeCell ref="C6:G6"/>
    <mergeCell ref="H6:L6"/>
    <mergeCell ref="M6:Q6"/>
    <mergeCell ref="J8:L8"/>
    <mergeCell ref="N8:N9"/>
    <mergeCell ref="O8:Q8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22"/>
  <sheetViews>
    <sheetView view="pageBreakPreview" zoomScale="75" zoomScaleNormal="75" zoomScaleSheetLayoutView="75" workbookViewId="0" topLeftCell="A4">
      <selection activeCell="M12" sqref="M12"/>
    </sheetView>
  </sheetViews>
  <sheetFormatPr defaultColWidth="9.140625" defaultRowHeight="12.75"/>
  <cols>
    <col min="1" max="1" width="7.28125" style="0" customWidth="1"/>
    <col min="2" max="2" width="30.421875" style="0" customWidth="1"/>
    <col min="3" max="3" width="11.140625" style="0" customWidth="1"/>
    <col min="4" max="4" width="9.8515625" style="0" customWidth="1"/>
    <col min="5" max="5" width="8.00390625" style="0" customWidth="1"/>
    <col min="6" max="6" width="8.57421875" style="0" customWidth="1"/>
    <col min="7" max="7" width="8.140625" style="0" customWidth="1"/>
    <col min="8" max="8" width="10.421875" style="0" customWidth="1"/>
    <col min="9" max="9" width="10.7109375" style="0" customWidth="1"/>
    <col min="10" max="11" width="8.00390625" style="0" customWidth="1"/>
    <col min="13" max="13" width="9.7109375" style="0" customWidth="1"/>
    <col min="14" max="14" width="8.8515625" style="0" customWidth="1"/>
    <col min="15" max="15" width="8.28125" style="0" customWidth="1"/>
    <col min="16" max="16" width="7.7109375" style="0" customWidth="1"/>
    <col min="17" max="17" width="7.28125" style="0" customWidth="1"/>
  </cols>
  <sheetData>
    <row r="3" spans="1:17" ht="34.5" customHeight="1">
      <c r="A3" s="50" t="s">
        <v>107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5" spans="16:17" ht="12.75">
      <c r="P5" s="51" t="s">
        <v>49</v>
      </c>
      <c r="Q5" s="51"/>
    </row>
    <row r="6" spans="1:18" ht="63" customHeight="1">
      <c r="A6" s="52" t="s">
        <v>0</v>
      </c>
      <c r="B6" s="53" t="s">
        <v>103</v>
      </c>
      <c r="C6" s="53" t="s">
        <v>45</v>
      </c>
      <c r="D6" s="53"/>
      <c r="E6" s="53"/>
      <c r="F6" s="53"/>
      <c r="G6" s="53"/>
      <c r="H6" s="53" t="s">
        <v>43</v>
      </c>
      <c r="I6" s="53"/>
      <c r="J6" s="53"/>
      <c r="K6" s="53"/>
      <c r="L6" s="53"/>
      <c r="M6" s="53" t="s">
        <v>44</v>
      </c>
      <c r="N6" s="53"/>
      <c r="O6" s="53"/>
      <c r="P6" s="53"/>
      <c r="Q6" s="53"/>
      <c r="R6" s="63"/>
    </row>
    <row r="7" spans="1:18" ht="63" customHeight="1">
      <c r="A7" s="52"/>
      <c r="B7" s="53"/>
      <c r="C7" s="53" t="s">
        <v>46</v>
      </c>
      <c r="D7" s="54" t="s">
        <v>47</v>
      </c>
      <c r="E7" s="54"/>
      <c r="F7" s="54"/>
      <c r="G7" s="54"/>
      <c r="H7" s="53" t="s">
        <v>46</v>
      </c>
      <c r="I7" s="54" t="s">
        <v>47</v>
      </c>
      <c r="J7" s="54"/>
      <c r="K7" s="54"/>
      <c r="L7" s="54"/>
      <c r="M7" s="53" t="s">
        <v>46</v>
      </c>
      <c r="N7" s="54" t="s">
        <v>47</v>
      </c>
      <c r="O7" s="54"/>
      <c r="P7" s="54"/>
      <c r="Q7" s="54"/>
      <c r="R7" s="64"/>
    </row>
    <row r="8" spans="1:18" ht="63" customHeight="1">
      <c r="A8" s="52"/>
      <c r="B8" s="53"/>
      <c r="C8" s="53"/>
      <c r="D8" s="54" t="s">
        <v>39</v>
      </c>
      <c r="E8" s="54" t="s">
        <v>40</v>
      </c>
      <c r="F8" s="54"/>
      <c r="G8" s="54"/>
      <c r="H8" s="53"/>
      <c r="I8" s="54" t="s">
        <v>39</v>
      </c>
      <c r="J8" s="54" t="s">
        <v>40</v>
      </c>
      <c r="K8" s="54"/>
      <c r="L8" s="54"/>
      <c r="M8" s="53"/>
      <c r="N8" s="54" t="s">
        <v>39</v>
      </c>
      <c r="O8" s="54" t="s">
        <v>40</v>
      </c>
      <c r="P8" s="54"/>
      <c r="Q8" s="54"/>
      <c r="R8" s="64"/>
    </row>
    <row r="9" spans="1:18" ht="63" customHeight="1">
      <c r="A9" s="52"/>
      <c r="B9" s="53"/>
      <c r="C9" s="53"/>
      <c r="D9" s="54"/>
      <c r="E9" s="5" t="s">
        <v>41</v>
      </c>
      <c r="F9" s="5" t="s">
        <v>42</v>
      </c>
      <c r="G9" s="5" t="s">
        <v>48</v>
      </c>
      <c r="H9" s="53"/>
      <c r="I9" s="54"/>
      <c r="J9" s="5" t="s">
        <v>41</v>
      </c>
      <c r="K9" s="5" t="s">
        <v>42</v>
      </c>
      <c r="L9" s="5" t="s">
        <v>48</v>
      </c>
      <c r="M9" s="53"/>
      <c r="N9" s="54"/>
      <c r="O9" s="5" t="s">
        <v>41</v>
      </c>
      <c r="P9" s="5" t="s">
        <v>42</v>
      </c>
      <c r="Q9" s="5" t="s">
        <v>48</v>
      </c>
      <c r="R9" s="65"/>
    </row>
    <row r="10" spans="1:18" s="7" customFormat="1" ht="27" customHeight="1">
      <c r="A10" s="57" t="s">
        <v>108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  <c r="R10" s="12"/>
    </row>
    <row r="11" spans="1:18" s="7" customFormat="1" ht="27" customHeight="1">
      <c r="A11" s="60"/>
      <c r="B11" s="61"/>
      <c r="C11" s="9">
        <v>12314</v>
      </c>
      <c r="D11" s="6">
        <v>12314</v>
      </c>
      <c r="E11" s="6">
        <v>0</v>
      </c>
      <c r="F11" s="6">
        <v>0</v>
      </c>
      <c r="G11" s="6">
        <v>0</v>
      </c>
      <c r="H11" s="6">
        <v>12249</v>
      </c>
      <c r="I11" s="6">
        <v>12249</v>
      </c>
      <c r="J11" s="6">
        <v>0</v>
      </c>
      <c r="K11" s="6">
        <v>0</v>
      </c>
      <c r="L11" s="6">
        <v>0</v>
      </c>
      <c r="M11" s="6">
        <v>12200.9</v>
      </c>
      <c r="N11" s="6">
        <v>12200.9</v>
      </c>
      <c r="O11" s="6"/>
      <c r="P11" s="6">
        <v>0</v>
      </c>
      <c r="Q11" s="6">
        <v>0</v>
      </c>
      <c r="R11" s="13">
        <f>H11-M11</f>
        <v>48.100000000000364</v>
      </c>
    </row>
    <row r="12" spans="1:18" s="7" customFormat="1" ht="21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2"/>
    </row>
    <row r="13" spans="1:17" s="16" customFormat="1" ht="22.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8" s="16" customFormat="1" ht="32.25" customHeight="1">
      <c r="A14" s="15"/>
      <c r="B14" s="15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</row>
    <row r="15" spans="1:17" s="16" customFormat="1" ht="15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16" customFormat="1" ht="18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8" s="16" customFormat="1" ht="28.5" customHeight="1">
      <c r="A17" s="15"/>
      <c r="B17" s="15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21"/>
      <c r="N17" s="21"/>
      <c r="O17" s="18"/>
      <c r="P17" s="18"/>
      <c r="Q17" s="18"/>
      <c r="R17" s="19"/>
    </row>
    <row r="18" spans="1:18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</sheetData>
  <mergeCells count="22">
    <mergeCell ref="R6:R9"/>
    <mergeCell ref="C7:C9"/>
    <mergeCell ref="D7:G7"/>
    <mergeCell ref="H7:H9"/>
    <mergeCell ref="I7:L7"/>
    <mergeCell ref="M7:M9"/>
    <mergeCell ref="N7:Q7"/>
    <mergeCell ref="D8:D9"/>
    <mergeCell ref="N8:N9"/>
    <mergeCell ref="O8:Q8"/>
    <mergeCell ref="A10:Q10"/>
    <mergeCell ref="A11:B11"/>
    <mergeCell ref="E8:G8"/>
    <mergeCell ref="I8:I9"/>
    <mergeCell ref="A3:Q3"/>
    <mergeCell ref="P5:Q5"/>
    <mergeCell ref="A6:A9"/>
    <mergeCell ref="B6:B9"/>
    <mergeCell ref="C6:G6"/>
    <mergeCell ref="H6:L6"/>
    <mergeCell ref="M6:Q6"/>
    <mergeCell ref="J8:L8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T79"/>
  <sheetViews>
    <sheetView tabSelected="1" view="pageBreakPreview" zoomScale="75" zoomScaleNormal="75" zoomScaleSheetLayoutView="75" workbookViewId="0" topLeftCell="A4">
      <selection activeCell="B72" sqref="B72:E72"/>
    </sheetView>
  </sheetViews>
  <sheetFormatPr defaultColWidth="9.140625" defaultRowHeight="12.75"/>
  <cols>
    <col min="1" max="1" width="6.421875" style="0" customWidth="1"/>
    <col min="2" max="2" width="20.28125" style="0" customWidth="1"/>
    <col min="3" max="3" width="12.140625" style="0" customWidth="1"/>
    <col min="4" max="4" width="10.28125" style="0" customWidth="1"/>
    <col min="5" max="5" width="7.8515625" style="0" customWidth="1"/>
    <col min="6" max="6" width="10.7109375" style="0" customWidth="1"/>
    <col min="7" max="7" width="4.421875" style="0" customWidth="1"/>
    <col min="8" max="8" width="12.00390625" style="0" customWidth="1"/>
    <col min="9" max="9" width="10.7109375" style="0" customWidth="1"/>
    <col min="10" max="10" width="8.421875" style="0" customWidth="1"/>
    <col min="11" max="11" width="9.7109375" style="0" customWidth="1"/>
    <col min="12" max="12" width="4.57421875" style="0" customWidth="1"/>
    <col min="13" max="13" width="11.8515625" style="0" customWidth="1"/>
    <col min="14" max="14" width="9.57421875" style="0" customWidth="1"/>
    <col min="15" max="15" width="8.28125" style="0" customWidth="1"/>
    <col min="16" max="16" width="9.421875" style="0" customWidth="1"/>
    <col min="17" max="17" width="4.140625" style="0" customWidth="1"/>
    <col min="18" max="18" width="8.57421875" style="0" customWidth="1"/>
    <col min="19" max="19" width="7.421875" style="29" customWidth="1"/>
    <col min="20" max="20" width="9.140625" style="29" customWidth="1"/>
  </cols>
  <sheetData>
    <row r="3" spans="1:18" ht="25.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42"/>
    </row>
    <row r="5" spans="16:18" ht="12.75">
      <c r="P5" s="51" t="s">
        <v>49</v>
      </c>
      <c r="Q5" s="51"/>
      <c r="R5" s="22"/>
    </row>
    <row r="6" spans="1:20" ht="81" customHeight="1">
      <c r="A6" s="52" t="s">
        <v>0</v>
      </c>
      <c r="B6" s="53" t="s">
        <v>1</v>
      </c>
      <c r="C6" s="53" t="s">
        <v>45</v>
      </c>
      <c r="D6" s="53"/>
      <c r="E6" s="53"/>
      <c r="F6" s="53"/>
      <c r="G6" s="53"/>
      <c r="H6" s="53" t="s">
        <v>43</v>
      </c>
      <c r="I6" s="53"/>
      <c r="J6" s="53"/>
      <c r="K6" s="53"/>
      <c r="L6" s="53"/>
      <c r="M6" s="53" t="s">
        <v>44</v>
      </c>
      <c r="N6" s="53"/>
      <c r="O6" s="53"/>
      <c r="P6" s="53"/>
      <c r="Q6" s="53"/>
      <c r="R6" s="96" t="s">
        <v>123</v>
      </c>
      <c r="S6" s="96" t="s">
        <v>124</v>
      </c>
      <c r="T6" s="44"/>
    </row>
    <row r="7" spans="1:20" ht="63" customHeight="1">
      <c r="A7" s="52"/>
      <c r="B7" s="53"/>
      <c r="C7" s="53" t="s">
        <v>46</v>
      </c>
      <c r="D7" s="54" t="s">
        <v>47</v>
      </c>
      <c r="E7" s="54"/>
      <c r="F7" s="54"/>
      <c r="G7" s="54"/>
      <c r="H7" s="53" t="s">
        <v>46</v>
      </c>
      <c r="I7" s="54" t="s">
        <v>47</v>
      </c>
      <c r="J7" s="54"/>
      <c r="K7" s="54"/>
      <c r="L7" s="54"/>
      <c r="M7" s="53" t="s">
        <v>46</v>
      </c>
      <c r="N7" s="54" t="s">
        <v>47</v>
      </c>
      <c r="O7" s="54"/>
      <c r="P7" s="54"/>
      <c r="Q7" s="54"/>
      <c r="R7" s="96"/>
      <c r="S7" s="96"/>
      <c r="T7" s="44"/>
    </row>
    <row r="8" spans="1:20" ht="63" customHeight="1">
      <c r="A8" s="52"/>
      <c r="B8" s="53"/>
      <c r="C8" s="53"/>
      <c r="D8" s="54" t="s">
        <v>39</v>
      </c>
      <c r="E8" s="54" t="s">
        <v>40</v>
      </c>
      <c r="F8" s="54"/>
      <c r="G8" s="54"/>
      <c r="H8" s="53"/>
      <c r="I8" s="54" t="s">
        <v>39</v>
      </c>
      <c r="J8" s="54" t="s">
        <v>40</v>
      </c>
      <c r="K8" s="54"/>
      <c r="L8" s="54"/>
      <c r="M8" s="53"/>
      <c r="N8" s="54" t="s">
        <v>39</v>
      </c>
      <c r="O8" s="54" t="s">
        <v>40</v>
      </c>
      <c r="P8" s="54"/>
      <c r="Q8" s="54"/>
      <c r="R8" s="96"/>
      <c r="S8" s="96"/>
      <c r="T8" s="44"/>
    </row>
    <row r="9" spans="1:20" ht="63" customHeight="1">
      <c r="A9" s="52"/>
      <c r="B9" s="53"/>
      <c r="C9" s="53"/>
      <c r="D9" s="54"/>
      <c r="E9" s="5" t="s">
        <v>41</v>
      </c>
      <c r="F9" s="5" t="s">
        <v>42</v>
      </c>
      <c r="G9" s="5" t="s">
        <v>48</v>
      </c>
      <c r="H9" s="53"/>
      <c r="I9" s="54"/>
      <c r="J9" s="5" t="s">
        <v>41</v>
      </c>
      <c r="K9" s="5" t="s">
        <v>42</v>
      </c>
      <c r="L9" s="5" t="s">
        <v>48</v>
      </c>
      <c r="M9" s="53"/>
      <c r="N9" s="54"/>
      <c r="O9" s="5" t="s">
        <v>41</v>
      </c>
      <c r="P9" s="5" t="s">
        <v>42</v>
      </c>
      <c r="Q9" s="5" t="s">
        <v>48</v>
      </c>
      <c r="R9" s="96"/>
      <c r="S9" s="96"/>
      <c r="T9" s="44"/>
    </row>
    <row r="10" spans="1:20" s="7" customFormat="1" ht="185.25" customHeight="1">
      <c r="A10" s="34" t="s">
        <v>2</v>
      </c>
      <c r="B10" s="35" t="s">
        <v>58</v>
      </c>
      <c r="C10" s="6">
        <f>D10+E10+F10+G10</f>
        <v>72872.1</v>
      </c>
      <c r="D10" s="6">
        <f aca="true" t="shared" si="0" ref="D10:Q10">D11+D12+D13+D14</f>
        <v>70961.3</v>
      </c>
      <c r="E10" s="6">
        <f t="shared" si="0"/>
        <v>0</v>
      </c>
      <c r="F10" s="6">
        <f t="shared" si="0"/>
        <v>1910.8</v>
      </c>
      <c r="G10" s="6">
        <f t="shared" si="0"/>
        <v>0</v>
      </c>
      <c r="H10" s="6">
        <f>I10+J10+K10+L10</f>
        <v>72008.8</v>
      </c>
      <c r="I10" s="6">
        <f t="shared" si="0"/>
        <v>70098</v>
      </c>
      <c r="J10" s="6">
        <f t="shared" si="0"/>
        <v>0</v>
      </c>
      <c r="K10" s="6">
        <f t="shared" si="0"/>
        <v>1910.8</v>
      </c>
      <c r="L10" s="6">
        <f t="shared" si="0"/>
        <v>0</v>
      </c>
      <c r="M10" s="6">
        <f>N10+O10+P10+Q10</f>
        <v>71702</v>
      </c>
      <c r="N10" s="6">
        <f t="shared" si="0"/>
        <v>69791.2</v>
      </c>
      <c r="O10" s="6">
        <f t="shared" si="0"/>
        <v>0</v>
      </c>
      <c r="P10" s="6">
        <f t="shared" si="0"/>
        <v>1910.8</v>
      </c>
      <c r="Q10" s="6">
        <f t="shared" si="0"/>
        <v>0</v>
      </c>
      <c r="R10" s="6">
        <f>H10-M10</f>
        <v>306.8000000000029</v>
      </c>
      <c r="S10" s="37">
        <f>M10/H10*100</f>
        <v>99.57394096277122</v>
      </c>
      <c r="T10" s="45"/>
    </row>
    <row r="11" spans="1:20" s="7" customFormat="1" ht="95.25" customHeight="1">
      <c r="A11" s="6" t="s">
        <v>50</v>
      </c>
      <c r="B11" s="36" t="s">
        <v>55</v>
      </c>
      <c r="C11" s="9">
        <f aca="true" t="shared" si="1" ref="C11:C63">D11+E11+F11+G11</f>
        <v>39643.100000000006</v>
      </c>
      <c r="D11" s="6">
        <v>37732.3</v>
      </c>
      <c r="E11" s="6">
        <v>0</v>
      </c>
      <c r="F11" s="6">
        <v>1910.8</v>
      </c>
      <c r="G11" s="6">
        <v>0</v>
      </c>
      <c r="H11" s="6">
        <f aca="true" t="shared" si="2" ref="H11:H63">I11+J11+K11+L11</f>
        <v>38847.100000000006</v>
      </c>
      <c r="I11" s="6">
        <v>36936.3</v>
      </c>
      <c r="J11" s="6">
        <v>0</v>
      </c>
      <c r="K11" s="6">
        <v>1910.8</v>
      </c>
      <c r="L11" s="6">
        <v>0</v>
      </c>
      <c r="M11" s="6">
        <f aca="true" t="shared" si="3" ref="M11:M63">N11+O11+P11+Q11</f>
        <v>38590.700000000004</v>
      </c>
      <c r="N11" s="6">
        <v>36679.9</v>
      </c>
      <c r="O11" s="6">
        <v>0</v>
      </c>
      <c r="P11" s="6">
        <v>1910.8</v>
      </c>
      <c r="Q11" s="6">
        <v>0</v>
      </c>
      <c r="R11" s="6">
        <f aca="true" t="shared" si="4" ref="R11:R64">H11-M11</f>
        <v>256.40000000000146</v>
      </c>
      <c r="S11" s="37">
        <f aca="true" t="shared" si="5" ref="S11:S64">M11/H11*100</f>
        <v>99.3399764718602</v>
      </c>
      <c r="T11" s="45"/>
    </row>
    <row r="12" spans="1:20" s="7" customFormat="1" ht="57" customHeight="1">
      <c r="A12" s="8" t="s">
        <v>51</v>
      </c>
      <c r="B12" s="36" t="s">
        <v>54</v>
      </c>
      <c r="C12" s="9">
        <f t="shared" si="1"/>
        <v>18850</v>
      </c>
      <c r="D12" s="6">
        <v>18850</v>
      </c>
      <c r="E12" s="6">
        <v>0</v>
      </c>
      <c r="F12" s="6">
        <v>0</v>
      </c>
      <c r="G12" s="6">
        <v>0</v>
      </c>
      <c r="H12" s="6">
        <f t="shared" si="2"/>
        <v>18847.7</v>
      </c>
      <c r="I12" s="6">
        <v>18847.7</v>
      </c>
      <c r="J12" s="6">
        <v>0</v>
      </c>
      <c r="K12" s="6">
        <v>0</v>
      </c>
      <c r="L12" s="6">
        <v>0</v>
      </c>
      <c r="M12" s="6">
        <f t="shared" si="3"/>
        <v>18847.7</v>
      </c>
      <c r="N12" s="6">
        <v>18847.7</v>
      </c>
      <c r="O12" s="6">
        <v>0</v>
      </c>
      <c r="P12" s="6">
        <v>0</v>
      </c>
      <c r="Q12" s="6">
        <v>0</v>
      </c>
      <c r="R12" s="6">
        <f t="shared" si="4"/>
        <v>0</v>
      </c>
      <c r="S12" s="37">
        <f t="shared" si="5"/>
        <v>100</v>
      </c>
      <c r="T12" s="45"/>
    </row>
    <row r="13" spans="1:20" s="7" customFormat="1" ht="70.5" customHeight="1">
      <c r="A13" s="34" t="s">
        <v>52</v>
      </c>
      <c r="B13" s="36" t="s">
        <v>56</v>
      </c>
      <c r="C13" s="9">
        <f t="shared" si="1"/>
        <v>12314</v>
      </c>
      <c r="D13" s="6">
        <v>12314</v>
      </c>
      <c r="E13" s="6">
        <v>0</v>
      </c>
      <c r="F13" s="6">
        <v>0</v>
      </c>
      <c r="G13" s="6">
        <v>0</v>
      </c>
      <c r="H13" s="6">
        <f t="shared" si="2"/>
        <v>12249</v>
      </c>
      <c r="I13" s="6">
        <v>12249</v>
      </c>
      <c r="J13" s="6">
        <v>0</v>
      </c>
      <c r="K13" s="6">
        <v>0</v>
      </c>
      <c r="L13" s="6">
        <v>0</v>
      </c>
      <c r="M13" s="6">
        <f t="shared" si="3"/>
        <v>12200.9</v>
      </c>
      <c r="N13" s="6">
        <v>12200.9</v>
      </c>
      <c r="O13" s="6">
        <v>0</v>
      </c>
      <c r="P13" s="6">
        <v>0</v>
      </c>
      <c r="Q13" s="6">
        <v>0</v>
      </c>
      <c r="R13" s="6">
        <f t="shared" si="4"/>
        <v>48.100000000000364</v>
      </c>
      <c r="S13" s="37">
        <f t="shared" si="5"/>
        <v>99.60731488284758</v>
      </c>
      <c r="T13" s="45"/>
    </row>
    <row r="14" spans="1:20" s="7" customFormat="1" ht="106.5" customHeight="1">
      <c r="A14" s="34" t="s">
        <v>53</v>
      </c>
      <c r="B14" s="36" t="s">
        <v>57</v>
      </c>
      <c r="C14" s="9">
        <f t="shared" si="1"/>
        <v>2065</v>
      </c>
      <c r="D14" s="6">
        <v>2065</v>
      </c>
      <c r="E14" s="6">
        <v>0</v>
      </c>
      <c r="F14" s="6">
        <v>0</v>
      </c>
      <c r="G14" s="6">
        <v>0</v>
      </c>
      <c r="H14" s="6">
        <f t="shared" si="2"/>
        <v>2065</v>
      </c>
      <c r="I14" s="6">
        <v>2065</v>
      </c>
      <c r="J14" s="6">
        <v>0</v>
      </c>
      <c r="K14" s="6">
        <v>0</v>
      </c>
      <c r="L14" s="6">
        <v>0</v>
      </c>
      <c r="M14" s="6">
        <f t="shared" si="3"/>
        <v>2062.7</v>
      </c>
      <c r="N14" s="6">
        <v>2062.7</v>
      </c>
      <c r="O14" s="6">
        <v>0</v>
      </c>
      <c r="P14" s="6">
        <v>0</v>
      </c>
      <c r="Q14" s="6">
        <v>0</v>
      </c>
      <c r="R14" s="6">
        <f t="shared" si="4"/>
        <v>2.300000000000182</v>
      </c>
      <c r="S14" s="37">
        <f t="shared" si="5"/>
        <v>99.88861985472154</v>
      </c>
      <c r="T14" s="45"/>
    </row>
    <row r="15" spans="1:20" s="7" customFormat="1" ht="110.25">
      <c r="A15" s="34" t="s">
        <v>3</v>
      </c>
      <c r="B15" s="35" t="s">
        <v>28</v>
      </c>
      <c r="C15" s="9">
        <f t="shared" si="1"/>
        <v>17895.1</v>
      </c>
      <c r="D15" s="11">
        <f>D16+D17+D18</f>
        <v>13560</v>
      </c>
      <c r="E15" s="6">
        <f>E16+E17+E18</f>
        <v>0</v>
      </c>
      <c r="F15" s="6">
        <f>F16+F17+F18</f>
        <v>4335.1</v>
      </c>
      <c r="G15" s="6">
        <f>G16+G17+G18</f>
        <v>0</v>
      </c>
      <c r="H15" s="6">
        <f t="shared" si="2"/>
        <v>18783.300000000003</v>
      </c>
      <c r="I15" s="11">
        <f>I16+I17+I18</f>
        <v>14448.2</v>
      </c>
      <c r="J15" s="6">
        <f>J16+J17+J18</f>
        <v>0</v>
      </c>
      <c r="K15" s="6">
        <f>K16+K17+K18</f>
        <v>4335.1</v>
      </c>
      <c r="L15" s="6">
        <f>L16+L17+L18</f>
        <v>0</v>
      </c>
      <c r="M15" s="6">
        <f t="shared" si="3"/>
        <v>4803.1</v>
      </c>
      <c r="N15" s="11">
        <f>N16+N17+N18</f>
        <v>3172.6</v>
      </c>
      <c r="O15" s="6">
        <f>O16+O17+O18</f>
        <v>0</v>
      </c>
      <c r="P15" s="6">
        <f>P16+P17+P18</f>
        <v>1630.5</v>
      </c>
      <c r="Q15" s="6">
        <f>Q16+Q17+Q18</f>
        <v>0</v>
      </c>
      <c r="R15" s="6">
        <f t="shared" si="4"/>
        <v>13980.200000000003</v>
      </c>
      <c r="S15" s="37">
        <f t="shared" si="5"/>
        <v>25.571119025943258</v>
      </c>
      <c r="T15" s="45"/>
    </row>
    <row r="16" spans="1:20" s="7" customFormat="1" ht="161.25" customHeight="1">
      <c r="A16" s="34" t="s">
        <v>50</v>
      </c>
      <c r="B16" s="36" t="s">
        <v>59</v>
      </c>
      <c r="C16" s="9">
        <f t="shared" si="1"/>
        <v>15135.1</v>
      </c>
      <c r="D16" s="6">
        <v>11300</v>
      </c>
      <c r="E16" s="6">
        <v>0</v>
      </c>
      <c r="F16" s="11">
        <v>3835.1</v>
      </c>
      <c r="G16" s="6">
        <v>0</v>
      </c>
      <c r="H16" s="6">
        <f t="shared" si="2"/>
        <v>14975.1</v>
      </c>
      <c r="I16" s="6">
        <v>11140</v>
      </c>
      <c r="J16" s="6">
        <v>0</v>
      </c>
      <c r="K16" s="10">
        <v>3835.1</v>
      </c>
      <c r="L16" s="6">
        <v>0</v>
      </c>
      <c r="M16" s="6">
        <f t="shared" si="3"/>
        <v>1428.1</v>
      </c>
      <c r="N16" s="6">
        <v>297.6</v>
      </c>
      <c r="O16" s="6">
        <v>0</v>
      </c>
      <c r="P16" s="6">
        <v>1130.5</v>
      </c>
      <c r="Q16" s="6">
        <v>0</v>
      </c>
      <c r="R16" s="6">
        <f t="shared" si="4"/>
        <v>13547</v>
      </c>
      <c r="S16" s="37">
        <f t="shared" si="5"/>
        <v>9.53649725210516</v>
      </c>
      <c r="T16" s="45"/>
    </row>
    <row r="17" spans="1:20" s="7" customFormat="1" ht="99" customHeight="1">
      <c r="A17" s="34" t="s">
        <v>51</v>
      </c>
      <c r="B17" s="36" t="s">
        <v>60</v>
      </c>
      <c r="C17" s="9">
        <f t="shared" si="1"/>
        <v>100</v>
      </c>
      <c r="D17" s="6">
        <v>100</v>
      </c>
      <c r="E17" s="6">
        <v>0</v>
      </c>
      <c r="F17" s="6">
        <v>0</v>
      </c>
      <c r="G17" s="6">
        <v>0</v>
      </c>
      <c r="H17" s="6">
        <f t="shared" si="2"/>
        <v>0</v>
      </c>
      <c r="I17" s="6">
        <v>0</v>
      </c>
      <c r="J17" s="6">
        <v>0</v>
      </c>
      <c r="K17" s="10">
        <v>0</v>
      </c>
      <c r="L17" s="6">
        <v>0</v>
      </c>
      <c r="M17" s="6">
        <f t="shared" si="3"/>
        <v>0</v>
      </c>
      <c r="N17" s="11">
        <v>0</v>
      </c>
      <c r="O17" s="6">
        <v>0</v>
      </c>
      <c r="P17" s="6">
        <v>0</v>
      </c>
      <c r="Q17" s="6">
        <v>0</v>
      </c>
      <c r="R17" s="6">
        <f t="shared" si="4"/>
        <v>0</v>
      </c>
      <c r="S17" s="37" t="e">
        <f t="shared" si="5"/>
        <v>#DIV/0!</v>
      </c>
      <c r="T17" s="45"/>
    </row>
    <row r="18" spans="1:20" s="7" customFormat="1" ht="79.5" customHeight="1">
      <c r="A18" s="34" t="s">
        <v>52</v>
      </c>
      <c r="B18" s="36" t="s">
        <v>61</v>
      </c>
      <c r="C18" s="9">
        <f t="shared" si="1"/>
        <v>2660</v>
      </c>
      <c r="D18" s="6">
        <v>2160</v>
      </c>
      <c r="E18" s="6">
        <v>0</v>
      </c>
      <c r="F18" s="6">
        <v>500</v>
      </c>
      <c r="G18" s="6">
        <v>0</v>
      </c>
      <c r="H18" s="6">
        <f t="shared" si="2"/>
        <v>3808.2</v>
      </c>
      <c r="I18" s="6">
        <v>3308.2</v>
      </c>
      <c r="J18" s="6">
        <v>0</v>
      </c>
      <c r="K18" s="10">
        <v>500</v>
      </c>
      <c r="L18" s="6">
        <v>0</v>
      </c>
      <c r="M18" s="6">
        <f t="shared" si="3"/>
        <v>3375</v>
      </c>
      <c r="N18" s="11">
        <v>2875</v>
      </c>
      <c r="O18" s="6">
        <v>0</v>
      </c>
      <c r="P18" s="6">
        <v>500</v>
      </c>
      <c r="Q18" s="6">
        <v>0</v>
      </c>
      <c r="R18" s="6">
        <f t="shared" si="4"/>
        <v>433.1999999999998</v>
      </c>
      <c r="S18" s="37">
        <f t="shared" si="5"/>
        <v>88.62454703009296</v>
      </c>
      <c r="T18" s="45"/>
    </row>
    <row r="19" spans="1:20" s="7" customFormat="1" ht="177.75" customHeight="1">
      <c r="A19" s="34" t="s">
        <v>4</v>
      </c>
      <c r="B19" s="35" t="s">
        <v>29</v>
      </c>
      <c r="C19" s="9">
        <f t="shared" si="1"/>
        <v>14001</v>
      </c>
      <c r="D19" s="6">
        <v>0</v>
      </c>
      <c r="E19" s="6">
        <v>4100</v>
      </c>
      <c r="F19" s="6">
        <v>9901</v>
      </c>
      <c r="G19" s="6">
        <v>0</v>
      </c>
      <c r="H19" s="6">
        <f t="shared" si="2"/>
        <v>14001</v>
      </c>
      <c r="I19" s="6">
        <v>0</v>
      </c>
      <c r="J19" s="6">
        <v>4100</v>
      </c>
      <c r="K19" s="6">
        <v>9901</v>
      </c>
      <c r="L19" s="6">
        <v>0</v>
      </c>
      <c r="M19" s="6">
        <f t="shared" si="3"/>
        <v>13544</v>
      </c>
      <c r="N19" s="6">
        <v>0</v>
      </c>
      <c r="O19" s="6">
        <v>3708.4</v>
      </c>
      <c r="P19" s="6">
        <v>9835.6</v>
      </c>
      <c r="Q19" s="6">
        <v>0</v>
      </c>
      <c r="R19" s="6">
        <f t="shared" si="4"/>
        <v>457</v>
      </c>
      <c r="S19" s="37">
        <f t="shared" si="5"/>
        <v>96.73594743232627</v>
      </c>
      <c r="T19" s="45"/>
    </row>
    <row r="20" spans="1:20" s="7" customFormat="1" ht="132" customHeight="1">
      <c r="A20" s="34" t="s">
        <v>5</v>
      </c>
      <c r="B20" s="35" t="s">
        <v>30</v>
      </c>
      <c r="C20" s="9">
        <f t="shared" si="1"/>
        <v>5971</v>
      </c>
      <c r="D20" s="6">
        <f>D21+D22</f>
        <v>3791</v>
      </c>
      <c r="E20" s="6">
        <f>E21+E22</f>
        <v>0</v>
      </c>
      <c r="F20" s="6">
        <f>F21+F22</f>
        <v>2180</v>
      </c>
      <c r="G20" s="6">
        <f>G21+G22</f>
        <v>0</v>
      </c>
      <c r="H20" s="6">
        <f t="shared" si="2"/>
        <v>4626.799999999999</v>
      </c>
      <c r="I20" s="6">
        <f>I21+I22</f>
        <v>2446.8</v>
      </c>
      <c r="J20" s="6">
        <f>J21+J22</f>
        <v>1940.1</v>
      </c>
      <c r="K20" s="6">
        <f>K21+K22</f>
        <v>239.9</v>
      </c>
      <c r="L20" s="6">
        <f>L21+L22</f>
        <v>0</v>
      </c>
      <c r="M20" s="6">
        <f t="shared" si="3"/>
        <v>3898.4</v>
      </c>
      <c r="N20" s="6">
        <f>N21+N22</f>
        <v>1718.3999999999999</v>
      </c>
      <c r="O20" s="6">
        <f>O21+O22</f>
        <v>1940.1</v>
      </c>
      <c r="P20" s="6">
        <f>P21+P22</f>
        <v>239.9</v>
      </c>
      <c r="Q20" s="6">
        <f>Q21+Q22</f>
        <v>0</v>
      </c>
      <c r="R20" s="6">
        <f t="shared" si="4"/>
        <v>728.3999999999992</v>
      </c>
      <c r="S20" s="37">
        <f t="shared" si="5"/>
        <v>84.25693784040807</v>
      </c>
      <c r="T20" s="45"/>
    </row>
    <row r="21" spans="1:20" s="7" customFormat="1" ht="100.5" customHeight="1">
      <c r="A21" s="34" t="s">
        <v>50</v>
      </c>
      <c r="B21" s="38" t="s">
        <v>63</v>
      </c>
      <c r="C21" s="9">
        <f t="shared" si="1"/>
        <v>3671</v>
      </c>
      <c r="D21" s="6">
        <v>1491</v>
      </c>
      <c r="E21" s="6"/>
      <c r="F21" s="6">
        <v>2180</v>
      </c>
      <c r="G21" s="6">
        <v>0</v>
      </c>
      <c r="H21" s="6">
        <f t="shared" si="2"/>
        <v>2426.8</v>
      </c>
      <c r="I21" s="6">
        <v>246.8</v>
      </c>
      <c r="J21" s="6">
        <v>1940.1</v>
      </c>
      <c r="K21" s="6">
        <v>239.9</v>
      </c>
      <c r="L21" s="6">
        <v>0</v>
      </c>
      <c r="M21" s="6">
        <f t="shared" si="3"/>
        <v>2426.8</v>
      </c>
      <c r="N21" s="6">
        <v>246.8</v>
      </c>
      <c r="O21" s="6">
        <v>1940.1</v>
      </c>
      <c r="P21" s="6">
        <v>239.9</v>
      </c>
      <c r="Q21" s="6">
        <v>0</v>
      </c>
      <c r="R21" s="6">
        <f t="shared" si="4"/>
        <v>0</v>
      </c>
      <c r="S21" s="37">
        <f t="shared" si="5"/>
        <v>100</v>
      </c>
      <c r="T21" s="45"/>
    </row>
    <row r="22" spans="1:20" s="7" customFormat="1" ht="102.75" customHeight="1">
      <c r="A22" s="34" t="s">
        <v>51</v>
      </c>
      <c r="B22" s="36" t="s">
        <v>62</v>
      </c>
      <c r="C22" s="9">
        <f t="shared" si="1"/>
        <v>2300</v>
      </c>
      <c r="D22" s="6">
        <v>2300</v>
      </c>
      <c r="E22" s="6">
        <v>0</v>
      </c>
      <c r="F22" s="6">
        <v>0</v>
      </c>
      <c r="G22" s="6">
        <v>0</v>
      </c>
      <c r="H22" s="6">
        <f t="shared" si="2"/>
        <v>2200</v>
      </c>
      <c r="I22" s="6">
        <v>2200</v>
      </c>
      <c r="J22" s="6">
        <v>0</v>
      </c>
      <c r="K22" s="6">
        <v>0</v>
      </c>
      <c r="L22" s="6">
        <v>0</v>
      </c>
      <c r="M22" s="6">
        <f t="shared" si="3"/>
        <v>1471.6</v>
      </c>
      <c r="N22" s="6">
        <v>1471.6</v>
      </c>
      <c r="O22" s="6">
        <v>0</v>
      </c>
      <c r="P22" s="6">
        <v>0</v>
      </c>
      <c r="Q22" s="6">
        <v>0</v>
      </c>
      <c r="R22" s="6">
        <f t="shared" si="4"/>
        <v>728.4000000000001</v>
      </c>
      <c r="S22" s="37">
        <f t="shared" si="5"/>
        <v>66.89090909090909</v>
      </c>
      <c r="T22" s="45"/>
    </row>
    <row r="23" spans="1:20" s="7" customFormat="1" ht="180" customHeight="1">
      <c r="A23" s="34" t="s">
        <v>6</v>
      </c>
      <c r="B23" s="35" t="s">
        <v>31</v>
      </c>
      <c r="C23" s="9">
        <f t="shared" si="1"/>
        <v>1120.1</v>
      </c>
      <c r="D23" s="6">
        <v>1066.1</v>
      </c>
      <c r="E23" s="6">
        <v>0</v>
      </c>
      <c r="F23" s="6">
        <v>54</v>
      </c>
      <c r="G23" s="6">
        <v>0</v>
      </c>
      <c r="H23" s="6">
        <f t="shared" si="2"/>
        <v>1120.6</v>
      </c>
      <c r="I23" s="6">
        <v>1060</v>
      </c>
      <c r="J23" s="6">
        <v>0</v>
      </c>
      <c r="K23" s="6">
        <v>60.6</v>
      </c>
      <c r="L23" s="6">
        <v>0</v>
      </c>
      <c r="M23" s="6">
        <f t="shared" si="3"/>
        <v>1060</v>
      </c>
      <c r="N23" s="6">
        <v>1060</v>
      </c>
      <c r="O23" s="6">
        <v>0</v>
      </c>
      <c r="P23" s="6">
        <v>0</v>
      </c>
      <c r="Q23" s="6">
        <v>0</v>
      </c>
      <c r="R23" s="6">
        <f t="shared" si="4"/>
        <v>60.59999999999991</v>
      </c>
      <c r="S23" s="37">
        <f t="shared" si="5"/>
        <v>94.59218275923614</v>
      </c>
      <c r="T23" s="45"/>
    </row>
    <row r="24" spans="1:20" s="7" customFormat="1" ht="96.75" customHeight="1">
      <c r="A24" s="34" t="s">
        <v>7</v>
      </c>
      <c r="B24" s="35" t="s">
        <v>32</v>
      </c>
      <c r="C24" s="9">
        <f t="shared" si="1"/>
        <v>50583.100000000006</v>
      </c>
      <c r="D24" s="6">
        <f>D25+D26+D27+D28+D29+D30+D31</f>
        <v>45739.8</v>
      </c>
      <c r="E24" s="6">
        <f>E25+E26+E27+E28+E29+E30+E31</f>
        <v>28</v>
      </c>
      <c r="F24" s="6">
        <f>F25+F26+F27+F28+F29+F30+F31</f>
        <v>4815.3</v>
      </c>
      <c r="G24" s="6">
        <f>G25+G26+G27+G28+G29+G30+G31</f>
        <v>0</v>
      </c>
      <c r="H24" s="6">
        <f t="shared" si="2"/>
        <v>47981.3</v>
      </c>
      <c r="I24" s="6">
        <f>I25+I26+I27+I28+I29+I30+I31</f>
        <v>43138</v>
      </c>
      <c r="J24" s="6">
        <f>J25+J26+J27+J28+J29+J30+J31</f>
        <v>28</v>
      </c>
      <c r="K24" s="6">
        <f>K25+K26+K27+K28+K29+K30+K31</f>
        <v>4815.3</v>
      </c>
      <c r="L24" s="6">
        <f>L25+L26+L27+L28+L29+L30+L31</f>
        <v>0</v>
      </c>
      <c r="M24" s="6">
        <f t="shared" si="3"/>
        <v>46970.7</v>
      </c>
      <c r="N24" s="6">
        <f>N25+N26+N27+N28+N29+N30+N31</f>
        <v>42957.399999999994</v>
      </c>
      <c r="O24" s="6">
        <f>O25+O26+O27+O28+O29+O30+O31</f>
        <v>28</v>
      </c>
      <c r="P24" s="6">
        <f>P25+P26+P27+P28+P29+P30+P31</f>
        <v>3985.2999999999997</v>
      </c>
      <c r="Q24" s="6">
        <f>Q25+Q26+Q27+Q28+Q29+Q30+Q31</f>
        <v>0</v>
      </c>
      <c r="R24" s="6">
        <f t="shared" si="4"/>
        <v>1010.6000000000058</v>
      </c>
      <c r="S24" s="37">
        <f t="shared" si="5"/>
        <v>97.89376277841575</v>
      </c>
      <c r="T24" s="45"/>
    </row>
    <row r="25" spans="1:20" s="7" customFormat="1" ht="110.25" customHeight="1">
      <c r="A25" s="8" t="s">
        <v>50</v>
      </c>
      <c r="B25" s="36" t="s">
        <v>64</v>
      </c>
      <c r="C25" s="9">
        <f t="shared" si="1"/>
        <v>2100</v>
      </c>
      <c r="D25" s="6">
        <v>2100</v>
      </c>
      <c r="E25" s="6">
        <v>0</v>
      </c>
      <c r="F25" s="6">
        <v>0</v>
      </c>
      <c r="G25" s="6">
        <v>0</v>
      </c>
      <c r="H25" s="6">
        <f t="shared" si="2"/>
        <v>2100</v>
      </c>
      <c r="I25" s="6">
        <v>2100</v>
      </c>
      <c r="J25" s="6">
        <v>0</v>
      </c>
      <c r="K25" s="6">
        <v>0</v>
      </c>
      <c r="L25" s="6">
        <v>0</v>
      </c>
      <c r="M25" s="6">
        <f t="shared" si="3"/>
        <v>1998.6</v>
      </c>
      <c r="N25" s="6">
        <v>1998.6</v>
      </c>
      <c r="O25" s="6">
        <v>0</v>
      </c>
      <c r="P25" s="6">
        <v>0</v>
      </c>
      <c r="Q25" s="6">
        <v>0</v>
      </c>
      <c r="R25" s="6">
        <f t="shared" si="4"/>
        <v>101.40000000000009</v>
      </c>
      <c r="S25" s="37">
        <f t="shared" si="5"/>
        <v>95.17142857142856</v>
      </c>
      <c r="T25" s="45"/>
    </row>
    <row r="26" spans="1:20" s="7" customFormat="1" ht="100.5" customHeight="1">
      <c r="A26" s="34" t="s">
        <v>51</v>
      </c>
      <c r="B26" s="36" t="s">
        <v>65</v>
      </c>
      <c r="C26" s="9">
        <f t="shared" si="1"/>
        <v>2100</v>
      </c>
      <c r="D26" s="6">
        <v>2100</v>
      </c>
      <c r="E26" s="6">
        <v>0</v>
      </c>
      <c r="F26" s="6">
        <v>0</v>
      </c>
      <c r="G26" s="6">
        <v>0</v>
      </c>
      <c r="H26" s="6">
        <f t="shared" si="2"/>
        <v>1700</v>
      </c>
      <c r="I26" s="6">
        <v>1700</v>
      </c>
      <c r="J26" s="6">
        <v>0</v>
      </c>
      <c r="K26" s="6">
        <v>0</v>
      </c>
      <c r="L26" s="6">
        <v>0</v>
      </c>
      <c r="M26" s="6">
        <f t="shared" si="3"/>
        <v>1672.8</v>
      </c>
      <c r="N26" s="6">
        <v>1672.8</v>
      </c>
      <c r="O26" s="6">
        <v>0</v>
      </c>
      <c r="P26" s="6">
        <v>0</v>
      </c>
      <c r="Q26" s="6">
        <v>0</v>
      </c>
      <c r="R26" s="6">
        <f t="shared" si="4"/>
        <v>27.200000000000045</v>
      </c>
      <c r="S26" s="37">
        <f t="shared" si="5"/>
        <v>98.4</v>
      </c>
      <c r="T26" s="45"/>
    </row>
    <row r="27" spans="1:20" s="7" customFormat="1" ht="75" customHeight="1">
      <c r="A27" s="34" t="s">
        <v>52</v>
      </c>
      <c r="B27" s="36" t="s">
        <v>66</v>
      </c>
      <c r="C27" s="9">
        <f t="shared" si="1"/>
        <v>348</v>
      </c>
      <c r="D27" s="6">
        <v>320</v>
      </c>
      <c r="E27" s="6">
        <v>28</v>
      </c>
      <c r="F27" s="6">
        <v>0</v>
      </c>
      <c r="G27" s="6">
        <v>0</v>
      </c>
      <c r="H27" s="6">
        <f t="shared" si="2"/>
        <v>158</v>
      </c>
      <c r="I27" s="6">
        <v>130</v>
      </c>
      <c r="J27" s="6">
        <v>28</v>
      </c>
      <c r="K27" s="6">
        <v>0</v>
      </c>
      <c r="L27" s="6">
        <v>0</v>
      </c>
      <c r="M27" s="6">
        <f t="shared" si="3"/>
        <v>158</v>
      </c>
      <c r="N27" s="6">
        <v>130</v>
      </c>
      <c r="O27" s="6">
        <v>28</v>
      </c>
      <c r="P27" s="6">
        <v>0</v>
      </c>
      <c r="Q27" s="6">
        <v>0</v>
      </c>
      <c r="R27" s="6">
        <f t="shared" si="4"/>
        <v>0</v>
      </c>
      <c r="S27" s="37">
        <f t="shared" si="5"/>
        <v>100</v>
      </c>
      <c r="T27" s="45"/>
    </row>
    <row r="28" spans="1:20" s="7" customFormat="1" ht="102">
      <c r="A28" s="34" t="s">
        <v>53</v>
      </c>
      <c r="B28" s="36" t="s">
        <v>67</v>
      </c>
      <c r="C28" s="9">
        <f t="shared" si="1"/>
        <v>50</v>
      </c>
      <c r="D28" s="6">
        <v>50</v>
      </c>
      <c r="E28" s="6">
        <v>0</v>
      </c>
      <c r="F28" s="6">
        <v>0</v>
      </c>
      <c r="G28" s="6">
        <v>0</v>
      </c>
      <c r="H28" s="6">
        <f t="shared" si="2"/>
        <v>0</v>
      </c>
      <c r="I28" s="6">
        <v>0</v>
      </c>
      <c r="J28" s="6">
        <v>0</v>
      </c>
      <c r="K28" s="6">
        <v>0</v>
      </c>
      <c r="L28" s="6">
        <v>0</v>
      </c>
      <c r="M28" s="6">
        <f t="shared" si="3"/>
        <v>0</v>
      </c>
      <c r="N28" s="6">
        <v>0</v>
      </c>
      <c r="O28" s="6">
        <v>0</v>
      </c>
      <c r="P28" s="6">
        <v>0</v>
      </c>
      <c r="Q28" s="6">
        <v>0</v>
      </c>
      <c r="R28" s="6">
        <f t="shared" si="4"/>
        <v>0</v>
      </c>
      <c r="S28" s="37" t="e">
        <f t="shared" si="5"/>
        <v>#DIV/0!</v>
      </c>
      <c r="T28" s="45"/>
    </row>
    <row r="29" spans="1:20" s="7" customFormat="1" ht="89.25">
      <c r="A29" s="34" t="s">
        <v>68</v>
      </c>
      <c r="B29" s="36" t="s">
        <v>69</v>
      </c>
      <c r="C29" s="9">
        <f t="shared" si="1"/>
        <v>4901.1</v>
      </c>
      <c r="D29" s="6">
        <v>245</v>
      </c>
      <c r="E29" s="6">
        <v>0</v>
      </c>
      <c r="F29" s="6">
        <v>4656.1</v>
      </c>
      <c r="G29" s="6">
        <v>0</v>
      </c>
      <c r="H29" s="6">
        <f t="shared" si="2"/>
        <v>4891.900000000001</v>
      </c>
      <c r="I29" s="6">
        <v>235.8</v>
      </c>
      <c r="J29" s="6">
        <v>0</v>
      </c>
      <c r="K29" s="6">
        <v>4656.1</v>
      </c>
      <c r="L29" s="6">
        <v>0</v>
      </c>
      <c r="M29" s="6">
        <f t="shared" si="3"/>
        <v>4061.9</v>
      </c>
      <c r="N29" s="6">
        <v>235.8</v>
      </c>
      <c r="O29" s="6">
        <v>0</v>
      </c>
      <c r="P29" s="6">
        <v>3826.1</v>
      </c>
      <c r="Q29" s="6">
        <v>0</v>
      </c>
      <c r="R29" s="6">
        <f t="shared" si="4"/>
        <v>830.0000000000005</v>
      </c>
      <c r="S29" s="37">
        <f t="shared" si="5"/>
        <v>83.03317729307629</v>
      </c>
      <c r="T29" s="45"/>
    </row>
    <row r="30" spans="1:20" s="7" customFormat="1" ht="126.75" customHeight="1">
      <c r="A30" s="34" t="s">
        <v>70</v>
      </c>
      <c r="B30" s="36" t="s">
        <v>72</v>
      </c>
      <c r="C30" s="9">
        <f t="shared" si="1"/>
        <v>60</v>
      </c>
      <c r="D30" s="6">
        <v>60</v>
      </c>
      <c r="E30" s="6">
        <v>0</v>
      </c>
      <c r="F30" s="6">
        <v>0</v>
      </c>
      <c r="G30" s="6">
        <v>0</v>
      </c>
      <c r="H30" s="6">
        <f t="shared" si="2"/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3"/>
        <v>0</v>
      </c>
      <c r="N30" s="6">
        <v>0</v>
      </c>
      <c r="O30" s="6">
        <v>0</v>
      </c>
      <c r="P30" s="6">
        <v>0</v>
      </c>
      <c r="Q30" s="6">
        <v>0</v>
      </c>
      <c r="R30" s="6">
        <f t="shared" si="4"/>
        <v>0</v>
      </c>
      <c r="S30" s="37" t="e">
        <f t="shared" si="5"/>
        <v>#DIV/0!</v>
      </c>
      <c r="T30" s="45"/>
    </row>
    <row r="31" spans="1:20" s="7" customFormat="1" ht="84.75" customHeight="1">
      <c r="A31" s="34" t="s">
        <v>73</v>
      </c>
      <c r="B31" s="36" t="s">
        <v>74</v>
      </c>
      <c r="C31" s="9">
        <f t="shared" si="1"/>
        <v>41024</v>
      </c>
      <c r="D31" s="6">
        <v>40864.8</v>
      </c>
      <c r="E31" s="6">
        <v>0</v>
      </c>
      <c r="F31" s="11">
        <v>159.2</v>
      </c>
      <c r="G31" s="6">
        <v>0</v>
      </c>
      <c r="H31" s="6">
        <f t="shared" si="2"/>
        <v>39131.399999999994</v>
      </c>
      <c r="I31" s="6">
        <v>38972.2</v>
      </c>
      <c r="J31" s="6">
        <v>0</v>
      </c>
      <c r="K31" s="6">
        <v>159.2</v>
      </c>
      <c r="L31" s="6">
        <v>0</v>
      </c>
      <c r="M31" s="6">
        <f t="shared" si="3"/>
        <v>39079.399999999994</v>
      </c>
      <c r="N31" s="6">
        <v>38920.2</v>
      </c>
      <c r="O31" s="6">
        <v>0</v>
      </c>
      <c r="P31" s="6">
        <v>159.2</v>
      </c>
      <c r="Q31" s="6">
        <v>0</v>
      </c>
      <c r="R31" s="6">
        <f t="shared" si="4"/>
        <v>52</v>
      </c>
      <c r="S31" s="37">
        <f t="shared" si="5"/>
        <v>99.86711438895618</v>
      </c>
      <c r="T31" s="45"/>
    </row>
    <row r="32" spans="1:20" s="7" customFormat="1" ht="93.75" customHeight="1">
      <c r="A32" s="34" t="s">
        <v>8</v>
      </c>
      <c r="B32" s="35" t="s">
        <v>71</v>
      </c>
      <c r="C32" s="9">
        <f t="shared" si="1"/>
        <v>45145.119999999995</v>
      </c>
      <c r="D32" s="6">
        <v>42648.92</v>
      </c>
      <c r="E32" s="6">
        <v>0</v>
      </c>
      <c r="F32" s="6">
        <v>2496.2</v>
      </c>
      <c r="G32" s="6">
        <v>0</v>
      </c>
      <c r="H32" s="6">
        <f t="shared" si="2"/>
        <v>31127.600000000002</v>
      </c>
      <c r="I32" s="6">
        <v>30103.2</v>
      </c>
      <c r="J32" s="6">
        <v>0</v>
      </c>
      <c r="K32" s="6">
        <v>1024.4</v>
      </c>
      <c r="L32" s="6">
        <v>0</v>
      </c>
      <c r="M32" s="6">
        <f t="shared" si="3"/>
        <v>31018.800000000003</v>
      </c>
      <c r="N32" s="6">
        <v>30047.4</v>
      </c>
      <c r="O32" s="6">
        <v>0</v>
      </c>
      <c r="P32" s="6">
        <v>971.4</v>
      </c>
      <c r="Q32" s="6">
        <v>0</v>
      </c>
      <c r="R32" s="6">
        <f t="shared" si="4"/>
        <v>108.79999999999927</v>
      </c>
      <c r="S32" s="37">
        <f t="shared" si="5"/>
        <v>99.65047096467444</v>
      </c>
      <c r="T32" s="45"/>
    </row>
    <row r="33" spans="1:20" s="7" customFormat="1" ht="54" customHeight="1">
      <c r="A33" s="34" t="s">
        <v>9</v>
      </c>
      <c r="B33" s="35" t="s">
        <v>33</v>
      </c>
      <c r="C33" s="39">
        <f t="shared" si="1"/>
        <v>2926.7</v>
      </c>
      <c r="D33" s="11">
        <v>2653.1</v>
      </c>
      <c r="E33" s="11">
        <v>0</v>
      </c>
      <c r="F33" s="11">
        <v>273.6</v>
      </c>
      <c r="G33" s="11">
        <v>0</v>
      </c>
      <c r="H33" s="6">
        <f t="shared" si="2"/>
        <v>2866.7</v>
      </c>
      <c r="I33" s="6">
        <v>2593.1</v>
      </c>
      <c r="J33" s="6">
        <v>0</v>
      </c>
      <c r="K33" s="6">
        <v>273.6</v>
      </c>
      <c r="L33" s="6">
        <v>0</v>
      </c>
      <c r="M33" s="6">
        <f t="shared" si="3"/>
        <v>2851.2999999999997</v>
      </c>
      <c r="N33" s="6">
        <v>2577.7</v>
      </c>
      <c r="O33" s="6">
        <v>0</v>
      </c>
      <c r="P33" s="6">
        <v>273.6</v>
      </c>
      <c r="Q33" s="6">
        <v>0</v>
      </c>
      <c r="R33" s="6">
        <f t="shared" si="4"/>
        <v>15.400000000000091</v>
      </c>
      <c r="S33" s="37">
        <f t="shared" si="5"/>
        <v>99.46279694422158</v>
      </c>
      <c r="T33" s="45"/>
    </row>
    <row r="34" spans="1:20" s="7" customFormat="1" ht="68.25" customHeight="1">
      <c r="A34" s="34" t="s">
        <v>10</v>
      </c>
      <c r="B34" s="35" t="s">
        <v>34</v>
      </c>
      <c r="C34" s="9">
        <f t="shared" si="1"/>
        <v>57649.9</v>
      </c>
      <c r="D34" s="6">
        <f>D35+D36+D37</f>
        <v>1947.3</v>
      </c>
      <c r="E34" s="6">
        <f>E35+E36+E37</f>
        <v>0</v>
      </c>
      <c r="F34" s="6">
        <f>F35+F36+F37</f>
        <v>55702.6</v>
      </c>
      <c r="G34" s="6">
        <f>G35+G36+G37</f>
        <v>0</v>
      </c>
      <c r="H34" s="6">
        <f t="shared" si="2"/>
        <v>57649.9</v>
      </c>
      <c r="I34" s="6">
        <f>I35+I36+I37</f>
        <v>1947.3</v>
      </c>
      <c r="J34" s="6">
        <f>J35+J36+J37</f>
        <v>0</v>
      </c>
      <c r="K34" s="6">
        <f>K35+K36+K37</f>
        <v>55702.6</v>
      </c>
      <c r="L34" s="6">
        <f>L35+L36+L37</f>
        <v>0</v>
      </c>
      <c r="M34" s="6">
        <f t="shared" si="3"/>
        <v>57631.9</v>
      </c>
      <c r="N34" s="6">
        <f>N35+N36+N37</f>
        <v>1929.3</v>
      </c>
      <c r="O34" s="6">
        <f>O35+O36+O37</f>
        <v>0</v>
      </c>
      <c r="P34" s="6">
        <f>P35+P36+P37</f>
        <v>55702.6</v>
      </c>
      <c r="Q34" s="6">
        <f>Q35+Q36+Q37</f>
        <v>0</v>
      </c>
      <c r="R34" s="6">
        <f t="shared" si="4"/>
        <v>18</v>
      </c>
      <c r="S34" s="37">
        <f t="shared" si="5"/>
        <v>99.96877704904952</v>
      </c>
      <c r="T34" s="45"/>
    </row>
    <row r="35" spans="1:20" s="7" customFormat="1" ht="16.5" customHeight="1">
      <c r="A35" s="34" t="s">
        <v>50</v>
      </c>
      <c r="B35" s="38" t="s">
        <v>76</v>
      </c>
      <c r="C35" s="9">
        <f t="shared" si="1"/>
        <v>1927.3</v>
      </c>
      <c r="D35" s="6">
        <v>1927.3</v>
      </c>
      <c r="E35" s="6">
        <v>0</v>
      </c>
      <c r="F35" s="6">
        <v>0</v>
      </c>
      <c r="G35" s="6">
        <v>0</v>
      </c>
      <c r="H35" s="6">
        <f t="shared" si="2"/>
        <v>1927.3</v>
      </c>
      <c r="I35" s="6">
        <v>1927.3</v>
      </c>
      <c r="J35" s="6">
        <v>0</v>
      </c>
      <c r="K35" s="6">
        <v>0</v>
      </c>
      <c r="L35" s="6">
        <v>0</v>
      </c>
      <c r="M35" s="6">
        <f t="shared" si="3"/>
        <v>1927.3</v>
      </c>
      <c r="N35" s="6">
        <v>1927.3</v>
      </c>
      <c r="O35" s="6">
        <v>0</v>
      </c>
      <c r="P35" s="6">
        <v>0</v>
      </c>
      <c r="Q35" s="6">
        <v>0</v>
      </c>
      <c r="R35" s="6">
        <f t="shared" si="4"/>
        <v>0</v>
      </c>
      <c r="S35" s="37">
        <f t="shared" si="5"/>
        <v>100</v>
      </c>
      <c r="T35" s="45"/>
    </row>
    <row r="36" spans="1:20" s="7" customFormat="1" ht="102">
      <c r="A36" s="34" t="s">
        <v>51</v>
      </c>
      <c r="B36" s="36" t="s">
        <v>75</v>
      </c>
      <c r="C36" s="9">
        <f t="shared" si="1"/>
        <v>20</v>
      </c>
      <c r="D36" s="6">
        <v>20</v>
      </c>
      <c r="E36" s="6">
        <v>0</v>
      </c>
      <c r="F36" s="6">
        <v>0</v>
      </c>
      <c r="G36" s="6">
        <v>0</v>
      </c>
      <c r="H36" s="6">
        <f t="shared" si="2"/>
        <v>20</v>
      </c>
      <c r="I36" s="6">
        <v>20</v>
      </c>
      <c r="J36" s="6">
        <v>0</v>
      </c>
      <c r="K36" s="6">
        <v>0</v>
      </c>
      <c r="L36" s="6">
        <v>0</v>
      </c>
      <c r="M36" s="6">
        <f t="shared" si="3"/>
        <v>2</v>
      </c>
      <c r="N36" s="6">
        <v>2</v>
      </c>
      <c r="O36" s="6">
        <v>0</v>
      </c>
      <c r="P36" s="6">
        <v>0</v>
      </c>
      <c r="Q36" s="6">
        <v>0</v>
      </c>
      <c r="R36" s="6">
        <f t="shared" si="4"/>
        <v>18</v>
      </c>
      <c r="S36" s="37">
        <f t="shared" si="5"/>
        <v>10</v>
      </c>
      <c r="T36" s="45"/>
    </row>
    <row r="37" spans="1:20" s="7" customFormat="1" ht="49.5" customHeight="1">
      <c r="A37" s="34" t="s">
        <v>52</v>
      </c>
      <c r="B37" s="36" t="s">
        <v>77</v>
      </c>
      <c r="C37" s="9">
        <f t="shared" si="1"/>
        <v>55702.6</v>
      </c>
      <c r="D37" s="6">
        <v>0</v>
      </c>
      <c r="E37" s="6">
        <v>0</v>
      </c>
      <c r="F37" s="6">
        <v>55702.6</v>
      </c>
      <c r="G37" s="6">
        <v>0</v>
      </c>
      <c r="H37" s="6">
        <f t="shared" si="2"/>
        <v>55702.6</v>
      </c>
      <c r="I37" s="6">
        <v>0</v>
      </c>
      <c r="J37" s="6">
        <v>0</v>
      </c>
      <c r="K37" s="6">
        <v>55702.6</v>
      </c>
      <c r="L37" s="6">
        <v>0</v>
      </c>
      <c r="M37" s="6">
        <f t="shared" si="3"/>
        <v>55702.6</v>
      </c>
      <c r="N37" s="6">
        <v>0</v>
      </c>
      <c r="O37" s="6">
        <v>0</v>
      </c>
      <c r="P37" s="6">
        <v>55702.6</v>
      </c>
      <c r="Q37" s="6">
        <v>0</v>
      </c>
      <c r="R37" s="6">
        <f t="shared" si="4"/>
        <v>0</v>
      </c>
      <c r="S37" s="37">
        <f t="shared" si="5"/>
        <v>100</v>
      </c>
      <c r="T37" s="45"/>
    </row>
    <row r="38" spans="1:20" s="7" customFormat="1" ht="100.5" customHeight="1">
      <c r="A38" s="34" t="s">
        <v>11</v>
      </c>
      <c r="B38" s="35" t="s">
        <v>35</v>
      </c>
      <c r="C38" s="9">
        <f t="shared" si="1"/>
        <v>64540.40000000001</v>
      </c>
      <c r="D38" s="6">
        <f>D39+D40+D41+D42</f>
        <v>30</v>
      </c>
      <c r="E38" s="6">
        <f>E39+E40+E41+E42</f>
        <v>0</v>
      </c>
      <c r="F38" s="6">
        <f>F39+F40+F41+F42</f>
        <v>64510.40000000001</v>
      </c>
      <c r="G38" s="6">
        <f>G39+G40+G41+G42</f>
        <v>0</v>
      </c>
      <c r="H38" s="6">
        <f t="shared" si="2"/>
        <v>66324.2</v>
      </c>
      <c r="I38" s="6">
        <f>I39+I40+I41+I42</f>
        <v>30</v>
      </c>
      <c r="J38" s="6">
        <f>J39+J40+J41+J42</f>
        <v>2675.7</v>
      </c>
      <c r="K38" s="6">
        <f>K39+K40+K41+K42</f>
        <v>63618.5</v>
      </c>
      <c r="L38" s="6">
        <f>L39+L40+L41+L42</f>
        <v>0</v>
      </c>
      <c r="M38" s="6">
        <f t="shared" si="3"/>
        <v>66324.2</v>
      </c>
      <c r="N38" s="6">
        <f>N39+N40+N41+N42</f>
        <v>30</v>
      </c>
      <c r="O38" s="6">
        <f>O39+O40+O41+O42</f>
        <v>2675.7</v>
      </c>
      <c r="P38" s="6">
        <f>P39+P40+P41+P42</f>
        <v>63618.5</v>
      </c>
      <c r="Q38" s="6">
        <f>Q39+Q40+Q41+Q42</f>
        <v>0</v>
      </c>
      <c r="R38" s="6">
        <f t="shared" si="4"/>
        <v>0</v>
      </c>
      <c r="S38" s="37">
        <f t="shared" si="5"/>
        <v>100</v>
      </c>
      <c r="T38" s="45"/>
    </row>
    <row r="39" spans="1:20" s="7" customFormat="1" ht="64.5" customHeight="1">
      <c r="A39" s="34" t="s">
        <v>50</v>
      </c>
      <c r="B39" s="40" t="s">
        <v>81</v>
      </c>
      <c r="C39" s="9">
        <f t="shared" si="1"/>
        <v>24358.7</v>
      </c>
      <c r="D39" s="6">
        <v>0</v>
      </c>
      <c r="E39" s="6">
        <v>0</v>
      </c>
      <c r="F39" s="6">
        <v>24358.7</v>
      </c>
      <c r="G39" s="6">
        <v>0</v>
      </c>
      <c r="H39" s="6">
        <f t="shared" si="2"/>
        <v>23923.6</v>
      </c>
      <c r="I39" s="6">
        <v>0</v>
      </c>
      <c r="J39" s="6">
        <v>0</v>
      </c>
      <c r="K39" s="6">
        <v>23923.6</v>
      </c>
      <c r="L39" s="6">
        <v>0</v>
      </c>
      <c r="M39" s="6">
        <f t="shared" si="3"/>
        <v>23923.6</v>
      </c>
      <c r="N39" s="6">
        <v>0</v>
      </c>
      <c r="O39" s="6">
        <v>0</v>
      </c>
      <c r="P39" s="6">
        <v>23923.6</v>
      </c>
      <c r="Q39" s="6">
        <v>0</v>
      </c>
      <c r="R39" s="6">
        <f t="shared" si="4"/>
        <v>0</v>
      </c>
      <c r="S39" s="37">
        <f t="shared" si="5"/>
        <v>100</v>
      </c>
      <c r="T39" s="45"/>
    </row>
    <row r="40" spans="1:20" s="7" customFormat="1" ht="89.25">
      <c r="A40" s="34" t="s">
        <v>51</v>
      </c>
      <c r="B40" s="38" t="s">
        <v>82</v>
      </c>
      <c r="C40" s="9">
        <f t="shared" si="1"/>
        <v>1790</v>
      </c>
      <c r="D40" s="6">
        <v>0</v>
      </c>
      <c r="E40" s="6">
        <v>0</v>
      </c>
      <c r="F40" s="6">
        <v>1790</v>
      </c>
      <c r="G40" s="6">
        <v>0</v>
      </c>
      <c r="H40" s="6">
        <f t="shared" si="2"/>
        <v>1333.2</v>
      </c>
      <c r="I40" s="6">
        <v>0</v>
      </c>
      <c r="J40" s="6">
        <v>0</v>
      </c>
      <c r="K40" s="6">
        <v>1333.2</v>
      </c>
      <c r="L40" s="6">
        <v>0</v>
      </c>
      <c r="M40" s="6">
        <f t="shared" si="3"/>
        <v>1333.2</v>
      </c>
      <c r="N40" s="6">
        <v>0</v>
      </c>
      <c r="O40" s="6">
        <v>0</v>
      </c>
      <c r="P40" s="6">
        <v>1333.2</v>
      </c>
      <c r="Q40" s="6">
        <v>0</v>
      </c>
      <c r="R40" s="6">
        <f t="shared" si="4"/>
        <v>0</v>
      </c>
      <c r="S40" s="37">
        <f t="shared" si="5"/>
        <v>100</v>
      </c>
      <c r="T40" s="45"/>
    </row>
    <row r="41" spans="1:20" s="7" customFormat="1" ht="40.5" customHeight="1">
      <c r="A41" s="34" t="s">
        <v>52</v>
      </c>
      <c r="B41" s="36" t="s">
        <v>83</v>
      </c>
      <c r="C41" s="9">
        <f t="shared" si="1"/>
        <v>600.9</v>
      </c>
      <c r="D41" s="6">
        <v>30</v>
      </c>
      <c r="E41" s="6">
        <v>0</v>
      </c>
      <c r="F41" s="6">
        <v>570.9</v>
      </c>
      <c r="G41" s="6">
        <v>0</v>
      </c>
      <c r="H41" s="6">
        <f t="shared" si="2"/>
        <v>600.9</v>
      </c>
      <c r="I41" s="6">
        <v>30</v>
      </c>
      <c r="J41" s="6">
        <v>0</v>
      </c>
      <c r="K41" s="6">
        <v>570.9</v>
      </c>
      <c r="L41" s="6">
        <v>0</v>
      </c>
      <c r="M41" s="6">
        <f t="shared" si="3"/>
        <v>600.9</v>
      </c>
      <c r="N41" s="6">
        <v>30</v>
      </c>
      <c r="O41" s="6">
        <v>0</v>
      </c>
      <c r="P41" s="6">
        <v>570.9</v>
      </c>
      <c r="Q41" s="6">
        <v>0</v>
      </c>
      <c r="R41" s="6">
        <f t="shared" si="4"/>
        <v>0</v>
      </c>
      <c r="S41" s="37">
        <f t="shared" si="5"/>
        <v>100</v>
      </c>
      <c r="T41" s="45"/>
    </row>
    <row r="42" spans="1:20" s="7" customFormat="1" ht="83.25" customHeight="1">
      <c r="A42" s="34" t="s">
        <v>53</v>
      </c>
      <c r="B42" s="36" t="s">
        <v>84</v>
      </c>
      <c r="C42" s="9">
        <f t="shared" si="1"/>
        <v>37790.8</v>
      </c>
      <c r="D42" s="6">
        <v>0</v>
      </c>
      <c r="E42" s="6">
        <v>0</v>
      </c>
      <c r="F42" s="6">
        <v>37790.8</v>
      </c>
      <c r="G42" s="6">
        <v>0</v>
      </c>
      <c r="H42" s="6">
        <f t="shared" si="2"/>
        <v>40466.5</v>
      </c>
      <c r="I42" s="6">
        <v>0</v>
      </c>
      <c r="J42" s="6">
        <v>2675.7</v>
      </c>
      <c r="K42" s="6">
        <v>37790.8</v>
      </c>
      <c r="L42" s="6">
        <v>0</v>
      </c>
      <c r="M42" s="6">
        <f t="shared" si="3"/>
        <v>40466.5</v>
      </c>
      <c r="N42" s="6">
        <v>0</v>
      </c>
      <c r="O42" s="6">
        <v>2675.7</v>
      </c>
      <c r="P42" s="6">
        <v>37790.8</v>
      </c>
      <c r="Q42" s="6">
        <v>0</v>
      </c>
      <c r="R42" s="6">
        <f t="shared" si="4"/>
        <v>0</v>
      </c>
      <c r="S42" s="37">
        <f t="shared" si="5"/>
        <v>100</v>
      </c>
      <c r="T42" s="45"/>
    </row>
    <row r="43" spans="1:20" s="7" customFormat="1" ht="104.25" customHeight="1">
      <c r="A43" s="34" t="s">
        <v>12</v>
      </c>
      <c r="B43" s="35" t="s">
        <v>78</v>
      </c>
      <c r="C43" s="9">
        <f t="shared" si="1"/>
        <v>687324.2999999999</v>
      </c>
      <c r="D43" s="6">
        <f>D44+D45</f>
        <v>155012.69999999998</v>
      </c>
      <c r="E43" s="6">
        <f>E44+E45</f>
        <v>0</v>
      </c>
      <c r="F43" s="6">
        <f>F44+F45</f>
        <v>532311.6</v>
      </c>
      <c r="G43" s="6">
        <f>G44+G45</f>
        <v>0</v>
      </c>
      <c r="H43" s="6">
        <f t="shared" si="2"/>
        <v>673661.1</v>
      </c>
      <c r="I43" s="6">
        <f>I44+I45</f>
        <v>13911.4</v>
      </c>
      <c r="J43" s="6">
        <f>J44+J45</f>
        <v>0</v>
      </c>
      <c r="K43" s="6">
        <f>K44+K45</f>
        <v>659749.7</v>
      </c>
      <c r="L43" s="6">
        <f>L44+L45</f>
        <v>0</v>
      </c>
      <c r="M43" s="6">
        <f t="shared" si="3"/>
        <v>672014.5</v>
      </c>
      <c r="N43" s="6">
        <f>N44+N45</f>
        <v>13819.8</v>
      </c>
      <c r="O43" s="6">
        <f>O44+O45</f>
        <v>0</v>
      </c>
      <c r="P43" s="6">
        <f>P44+P45</f>
        <v>658194.7</v>
      </c>
      <c r="Q43" s="6">
        <f>Q44+Q45</f>
        <v>0</v>
      </c>
      <c r="R43" s="6">
        <f t="shared" si="4"/>
        <v>1646.5999999999767</v>
      </c>
      <c r="S43" s="37">
        <f t="shared" si="5"/>
        <v>99.75557442755712</v>
      </c>
      <c r="T43" s="45"/>
    </row>
    <row r="44" spans="1:20" s="7" customFormat="1" ht="72" customHeight="1">
      <c r="A44" s="34" t="s">
        <v>50</v>
      </c>
      <c r="B44" s="36" t="s">
        <v>79</v>
      </c>
      <c r="C44" s="9">
        <f t="shared" si="1"/>
        <v>672792.5</v>
      </c>
      <c r="D44" s="6">
        <v>140480.9</v>
      </c>
      <c r="E44" s="6">
        <v>0</v>
      </c>
      <c r="F44" s="6">
        <v>532311.6</v>
      </c>
      <c r="G44" s="6">
        <v>0</v>
      </c>
      <c r="H44" s="6">
        <f t="shared" si="2"/>
        <v>659749.7</v>
      </c>
      <c r="I44" s="6">
        <v>0</v>
      </c>
      <c r="J44" s="6">
        <v>0</v>
      </c>
      <c r="K44" s="6">
        <v>659749.7</v>
      </c>
      <c r="L44" s="6">
        <v>0</v>
      </c>
      <c r="M44" s="6">
        <f t="shared" si="3"/>
        <v>658194.7</v>
      </c>
      <c r="N44" s="6">
        <v>0</v>
      </c>
      <c r="O44" s="6">
        <v>0</v>
      </c>
      <c r="P44" s="6">
        <v>658194.7</v>
      </c>
      <c r="Q44" s="6">
        <v>0</v>
      </c>
      <c r="R44" s="6">
        <f t="shared" si="4"/>
        <v>1555</v>
      </c>
      <c r="S44" s="37">
        <f t="shared" si="5"/>
        <v>99.7643045536815</v>
      </c>
      <c r="T44" s="45"/>
    </row>
    <row r="45" spans="1:20" s="7" customFormat="1" ht="94.5" customHeight="1">
      <c r="A45" s="34" t="s">
        <v>51</v>
      </c>
      <c r="B45" s="36" t="s">
        <v>80</v>
      </c>
      <c r="C45" s="9">
        <f t="shared" si="1"/>
        <v>14531.8</v>
      </c>
      <c r="D45" s="6">
        <v>14531.8</v>
      </c>
      <c r="E45" s="6">
        <v>0</v>
      </c>
      <c r="F45" s="6">
        <v>0</v>
      </c>
      <c r="G45" s="6">
        <v>0</v>
      </c>
      <c r="H45" s="6">
        <f t="shared" si="2"/>
        <v>13911.4</v>
      </c>
      <c r="I45" s="6">
        <v>13911.4</v>
      </c>
      <c r="J45" s="6">
        <v>0</v>
      </c>
      <c r="K45" s="6">
        <v>0</v>
      </c>
      <c r="L45" s="6">
        <v>0</v>
      </c>
      <c r="M45" s="6">
        <f t="shared" si="3"/>
        <v>13819.8</v>
      </c>
      <c r="N45" s="6">
        <v>13819.8</v>
      </c>
      <c r="O45" s="6">
        <v>0</v>
      </c>
      <c r="P45" s="6">
        <v>0</v>
      </c>
      <c r="Q45" s="6">
        <v>0</v>
      </c>
      <c r="R45" s="6">
        <f t="shared" si="4"/>
        <v>91.60000000000036</v>
      </c>
      <c r="S45" s="37">
        <f t="shared" si="5"/>
        <v>99.3415472202654</v>
      </c>
      <c r="T45" s="45"/>
    </row>
    <row r="46" spans="1:20" s="7" customFormat="1" ht="45.75" customHeight="1">
      <c r="A46" s="12" t="s">
        <v>13</v>
      </c>
      <c r="B46" s="35" t="s">
        <v>26</v>
      </c>
      <c r="C46" s="9">
        <f t="shared" si="1"/>
        <v>25587</v>
      </c>
      <c r="D46" s="6">
        <v>1947</v>
      </c>
      <c r="E46" s="6">
        <v>0</v>
      </c>
      <c r="F46" s="6">
        <v>23640</v>
      </c>
      <c r="G46" s="6">
        <v>0</v>
      </c>
      <c r="H46" s="6">
        <f t="shared" si="2"/>
        <v>9612.6</v>
      </c>
      <c r="I46" s="6">
        <v>1732.8</v>
      </c>
      <c r="J46" s="6">
        <v>0</v>
      </c>
      <c r="K46" s="6">
        <v>7879.8</v>
      </c>
      <c r="L46" s="6">
        <v>0</v>
      </c>
      <c r="M46" s="6">
        <f t="shared" si="3"/>
        <v>9569.9</v>
      </c>
      <c r="N46" s="6">
        <v>1690.5</v>
      </c>
      <c r="O46" s="6">
        <v>0</v>
      </c>
      <c r="P46" s="6">
        <v>7879.4</v>
      </c>
      <c r="Q46" s="6">
        <v>0</v>
      </c>
      <c r="R46" s="6">
        <f t="shared" si="4"/>
        <v>42.70000000000073</v>
      </c>
      <c r="S46" s="37">
        <f t="shared" si="5"/>
        <v>99.55579135717703</v>
      </c>
      <c r="T46" s="45"/>
    </row>
    <row r="47" spans="1:20" s="7" customFormat="1" ht="134.25" customHeight="1">
      <c r="A47" s="12" t="s">
        <v>14</v>
      </c>
      <c r="B47" s="35" t="s">
        <v>86</v>
      </c>
      <c r="C47" s="9">
        <f t="shared" si="1"/>
        <v>73050</v>
      </c>
      <c r="D47" s="6">
        <v>4800</v>
      </c>
      <c r="E47" s="6">
        <v>0</v>
      </c>
      <c r="F47" s="6">
        <v>68250</v>
      </c>
      <c r="G47" s="6">
        <v>0</v>
      </c>
      <c r="H47" s="6">
        <f t="shared" si="2"/>
        <v>3016</v>
      </c>
      <c r="I47" s="6">
        <v>3016</v>
      </c>
      <c r="J47" s="6">
        <v>0</v>
      </c>
      <c r="K47" s="6">
        <v>0</v>
      </c>
      <c r="L47" s="6">
        <v>0</v>
      </c>
      <c r="M47" s="6">
        <f t="shared" si="3"/>
        <v>1018.6</v>
      </c>
      <c r="N47" s="6">
        <v>1018.6</v>
      </c>
      <c r="O47" s="6">
        <v>0</v>
      </c>
      <c r="P47" s="6">
        <v>0</v>
      </c>
      <c r="Q47" s="6">
        <v>0</v>
      </c>
      <c r="R47" s="6">
        <f t="shared" si="4"/>
        <v>1997.4</v>
      </c>
      <c r="S47" s="37">
        <f t="shared" si="5"/>
        <v>33.77320954907162</v>
      </c>
      <c r="T47" s="45"/>
    </row>
    <row r="48" spans="1:20" s="7" customFormat="1" ht="120" customHeight="1">
      <c r="A48" s="12" t="s">
        <v>15</v>
      </c>
      <c r="B48" s="35" t="s">
        <v>85</v>
      </c>
      <c r="C48" s="9">
        <f t="shared" si="1"/>
        <v>314383.11</v>
      </c>
      <c r="D48" s="6">
        <v>19301.61</v>
      </c>
      <c r="E48" s="6">
        <v>0</v>
      </c>
      <c r="F48" s="6">
        <v>295081.5</v>
      </c>
      <c r="G48" s="6">
        <v>0</v>
      </c>
      <c r="H48" s="6">
        <f t="shared" si="2"/>
        <v>4176</v>
      </c>
      <c r="I48" s="6">
        <v>4176</v>
      </c>
      <c r="J48" s="6">
        <v>0</v>
      </c>
      <c r="K48" s="6">
        <v>0</v>
      </c>
      <c r="L48" s="6">
        <v>0</v>
      </c>
      <c r="M48" s="6">
        <f t="shared" si="3"/>
        <v>967.8</v>
      </c>
      <c r="N48" s="6">
        <v>967.8</v>
      </c>
      <c r="O48" s="6">
        <v>0</v>
      </c>
      <c r="P48" s="6">
        <v>0</v>
      </c>
      <c r="Q48" s="6">
        <v>0</v>
      </c>
      <c r="R48" s="6">
        <f t="shared" si="4"/>
        <v>3208.2</v>
      </c>
      <c r="S48" s="37">
        <f t="shared" si="5"/>
        <v>23.17528735632184</v>
      </c>
      <c r="T48" s="45"/>
    </row>
    <row r="49" spans="1:20" s="7" customFormat="1" ht="165.75" customHeight="1">
      <c r="A49" s="12" t="s">
        <v>16</v>
      </c>
      <c r="B49" s="35" t="s">
        <v>87</v>
      </c>
      <c r="C49" s="9">
        <f t="shared" si="1"/>
        <v>1450</v>
      </c>
      <c r="D49" s="6">
        <v>1450</v>
      </c>
      <c r="E49" s="6">
        <v>0</v>
      </c>
      <c r="F49" s="6">
        <v>0</v>
      </c>
      <c r="G49" s="6">
        <v>0</v>
      </c>
      <c r="H49" s="6">
        <f t="shared" si="2"/>
        <v>1450</v>
      </c>
      <c r="I49" s="6">
        <v>1450</v>
      </c>
      <c r="J49" s="6">
        <v>0</v>
      </c>
      <c r="K49" s="6">
        <v>0</v>
      </c>
      <c r="L49" s="6">
        <v>0</v>
      </c>
      <c r="M49" s="6">
        <f t="shared" si="3"/>
        <v>1450</v>
      </c>
      <c r="N49" s="6">
        <v>1450</v>
      </c>
      <c r="O49" s="6">
        <v>0</v>
      </c>
      <c r="P49" s="6">
        <v>0</v>
      </c>
      <c r="Q49" s="6">
        <v>0</v>
      </c>
      <c r="R49" s="6">
        <f t="shared" si="4"/>
        <v>0</v>
      </c>
      <c r="S49" s="37">
        <f t="shared" si="5"/>
        <v>100</v>
      </c>
      <c r="T49" s="45"/>
    </row>
    <row r="50" spans="1:20" s="7" customFormat="1" ht="66" customHeight="1">
      <c r="A50" s="12" t="s">
        <v>17</v>
      </c>
      <c r="B50" s="35" t="s">
        <v>88</v>
      </c>
      <c r="C50" s="9">
        <f t="shared" si="1"/>
        <v>265</v>
      </c>
      <c r="D50" s="6">
        <v>265</v>
      </c>
      <c r="E50" s="6">
        <v>0</v>
      </c>
      <c r="F50" s="6">
        <v>0</v>
      </c>
      <c r="G50" s="6">
        <v>0</v>
      </c>
      <c r="H50" s="6">
        <f t="shared" si="2"/>
        <v>265</v>
      </c>
      <c r="I50" s="6">
        <v>265</v>
      </c>
      <c r="J50" s="6">
        <v>0</v>
      </c>
      <c r="K50" s="6">
        <v>0</v>
      </c>
      <c r="L50" s="6">
        <v>0</v>
      </c>
      <c r="M50" s="6">
        <f t="shared" si="3"/>
        <v>265</v>
      </c>
      <c r="N50" s="6">
        <v>265</v>
      </c>
      <c r="O50" s="6">
        <v>0</v>
      </c>
      <c r="P50" s="6">
        <v>0</v>
      </c>
      <c r="Q50" s="6">
        <v>0</v>
      </c>
      <c r="R50" s="6">
        <f t="shared" si="4"/>
        <v>0</v>
      </c>
      <c r="S50" s="37">
        <f t="shared" si="5"/>
        <v>100</v>
      </c>
      <c r="T50" s="45"/>
    </row>
    <row r="51" spans="1:20" s="7" customFormat="1" ht="60.75" customHeight="1">
      <c r="A51" s="12" t="s">
        <v>18</v>
      </c>
      <c r="B51" s="35" t="s">
        <v>89</v>
      </c>
      <c r="C51" s="9">
        <f t="shared" si="1"/>
        <v>17218.5</v>
      </c>
      <c r="D51" s="6">
        <f>D52+D53</f>
        <v>17218.5</v>
      </c>
      <c r="E51" s="6">
        <f>E52+E53</f>
        <v>0</v>
      </c>
      <c r="F51" s="6">
        <f>F52+F53</f>
        <v>0</v>
      </c>
      <c r="G51" s="6">
        <f>G52+G53</f>
        <v>0</v>
      </c>
      <c r="H51" s="6">
        <f t="shared" si="2"/>
        <v>17218.5</v>
      </c>
      <c r="I51" s="6">
        <f>I52+I53</f>
        <v>17218.5</v>
      </c>
      <c r="J51" s="6">
        <f>J52+J53</f>
        <v>0</v>
      </c>
      <c r="K51" s="6">
        <f>K52+K53</f>
        <v>0</v>
      </c>
      <c r="L51" s="6">
        <f>L52+L53</f>
        <v>0</v>
      </c>
      <c r="M51" s="6">
        <f t="shared" si="3"/>
        <v>16032.8</v>
      </c>
      <c r="N51" s="6">
        <f>N52+N53</f>
        <v>16032.8</v>
      </c>
      <c r="O51" s="6">
        <f>O52+O53</f>
        <v>0</v>
      </c>
      <c r="P51" s="6">
        <f>P52+P53</f>
        <v>0</v>
      </c>
      <c r="Q51" s="6">
        <f>Q52+Q53</f>
        <v>0</v>
      </c>
      <c r="R51" s="6">
        <f t="shared" si="4"/>
        <v>1185.7000000000007</v>
      </c>
      <c r="S51" s="37">
        <f t="shared" si="5"/>
        <v>93.11380201527426</v>
      </c>
      <c r="T51" s="45"/>
    </row>
    <row r="52" spans="1:20" s="7" customFormat="1" ht="77.25" customHeight="1">
      <c r="A52" s="12" t="s">
        <v>50</v>
      </c>
      <c r="B52" s="36" t="s">
        <v>90</v>
      </c>
      <c r="C52" s="9">
        <f t="shared" si="1"/>
        <v>2600</v>
      </c>
      <c r="D52" s="6">
        <v>2600</v>
      </c>
      <c r="E52" s="6">
        <v>0</v>
      </c>
      <c r="F52" s="6">
        <v>0</v>
      </c>
      <c r="G52" s="6">
        <v>0</v>
      </c>
      <c r="H52" s="6">
        <f t="shared" si="2"/>
        <v>2600</v>
      </c>
      <c r="I52" s="6">
        <v>2600</v>
      </c>
      <c r="J52" s="6">
        <v>0</v>
      </c>
      <c r="K52" s="6">
        <v>0</v>
      </c>
      <c r="L52" s="6">
        <v>0</v>
      </c>
      <c r="M52" s="6">
        <f t="shared" si="3"/>
        <v>2153.4</v>
      </c>
      <c r="N52" s="6">
        <v>2153.4</v>
      </c>
      <c r="O52" s="6">
        <v>0</v>
      </c>
      <c r="P52" s="6">
        <v>0</v>
      </c>
      <c r="Q52" s="6">
        <v>0</v>
      </c>
      <c r="R52" s="6">
        <f t="shared" si="4"/>
        <v>446.5999999999999</v>
      </c>
      <c r="S52" s="37">
        <f t="shared" si="5"/>
        <v>82.82307692307693</v>
      </c>
      <c r="T52" s="45"/>
    </row>
    <row r="53" spans="1:20" s="7" customFormat="1" ht="116.25" customHeight="1">
      <c r="A53" s="12" t="s">
        <v>51</v>
      </c>
      <c r="B53" s="36" t="s">
        <v>98</v>
      </c>
      <c r="C53" s="9">
        <f t="shared" si="1"/>
        <v>14618.5</v>
      </c>
      <c r="D53" s="6">
        <v>14618.5</v>
      </c>
      <c r="E53" s="6">
        <v>0</v>
      </c>
      <c r="F53" s="6">
        <v>0</v>
      </c>
      <c r="G53" s="6">
        <v>0</v>
      </c>
      <c r="H53" s="6">
        <f t="shared" si="2"/>
        <v>14618.5</v>
      </c>
      <c r="I53" s="6">
        <v>14618.5</v>
      </c>
      <c r="J53" s="6">
        <v>0</v>
      </c>
      <c r="K53" s="6">
        <v>0</v>
      </c>
      <c r="L53" s="6">
        <v>0</v>
      </c>
      <c r="M53" s="6">
        <f t="shared" si="3"/>
        <v>13879.4</v>
      </c>
      <c r="N53" s="6">
        <v>13879.4</v>
      </c>
      <c r="O53" s="6">
        <v>0</v>
      </c>
      <c r="P53" s="6">
        <v>0</v>
      </c>
      <c r="Q53" s="6">
        <v>0</v>
      </c>
      <c r="R53" s="6">
        <f t="shared" si="4"/>
        <v>739.1000000000004</v>
      </c>
      <c r="S53" s="37">
        <f t="shared" si="5"/>
        <v>94.94407770975134</v>
      </c>
      <c r="T53" s="45"/>
    </row>
    <row r="54" spans="1:20" s="7" customFormat="1" ht="53.25" customHeight="1">
      <c r="A54" s="12" t="s">
        <v>19</v>
      </c>
      <c r="B54" s="35" t="s">
        <v>91</v>
      </c>
      <c r="C54" s="9">
        <f t="shared" si="1"/>
        <v>100</v>
      </c>
      <c r="D54" s="6">
        <v>100</v>
      </c>
      <c r="E54" s="6">
        <v>0</v>
      </c>
      <c r="F54" s="6">
        <v>0</v>
      </c>
      <c r="G54" s="6">
        <v>0</v>
      </c>
      <c r="H54" s="6">
        <f t="shared" si="2"/>
        <v>0</v>
      </c>
      <c r="I54" s="6">
        <v>0</v>
      </c>
      <c r="J54" s="6">
        <v>0</v>
      </c>
      <c r="K54" s="6">
        <v>0</v>
      </c>
      <c r="L54" s="6">
        <v>0</v>
      </c>
      <c r="M54" s="6">
        <f t="shared" si="3"/>
        <v>0</v>
      </c>
      <c r="N54" s="6">
        <v>0</v>
      </c>
      <c r="O54" s="6">
        <v>0</v>
      </c>
      <c r="P54" s="6">
        <v>0</v>
      </c>
      <c r="Q54" s="6">
        <v>0</v>
      </c>
      <c r="R54" s="6">
        <f t="shared" si="4"/>
        <v>0</v>
      </c>
      <c r="S54" s="37" t="e">
        <f t="shared" si="5"/>
        <v>#DIV/0!</v>
      </c>
      <c r="T54" s="45"/>
    </row>
    <row r="55" spans="1:20" s="7" customFormat="1" ht="145.5" customHeight="1">
      <c r="A55" s="12" t="s">
        <v>20</v>
      </c>
      <c r="B55" s="35" t="s">
        <v>92</v>
      </c>
      <c r="C55" s="9">
        <f t="shared" si="1"/>
        <v>10350</v>
      </c>
      <c r="D55" s="6">
        <f>D56+D57</f>
        <v>9791.6</v>
      </c>
      <c r="E55" s="6">
        <f>E56+E57</f>
        <v>0</v>
      </c>
      <c r="F55" s="6">
        <f>F56+F57</f>
        <v>558.4</v>
      </c>
      <c r="G55" s="6">
        <f>G56+G57</f>
        <v>0</v>
      </c>
      <c r="H55" s="6">
        <f t="shared" si="2"/>
        <v>6907.799999999999</v>
      </c>
      <c r="I55" s="6">
        <f>I56+I57</f>
        <v>6349.4</v>
      </c>
      <c r="J55" s="6">
        <f>J56+J57</f>
        <v>0</v>
      </c>
      <c r="K55" s="6">
        <f>K56+K57</f>
        <v>558.4</v>
      </c>
      <c r="L55" s="6">
        <f>L56+L57</f>
        <v>0</v>
      </c>
      <c r="M55" s="6">
        <f t="shared" si="3"/>
        <v>6409.799999999999</v>
      </c>
      <c r="N55" s="6">
        <f>N56+N57</f>
        <v>5851.4</v>
      </c>
      <c r="O55" s="6">
        <f>O56+O57</f>
        <v>0</v>
      </c>
      <c r="P55" s="6">
        <f>P56+P57</f>
        <v>558.4</v>
      </c>
      <c r="Q55" s="6">
        <f>Q56+Q57</f>
        <v>0</v>
      </c>
      <c r="R55" s="6">
        <f t="shared" si="4"/>
        <v>498</v>
      </c>
      <c r="S55" s="37">
        <f t="shared" si="5"/>
        <v>92.79075827325632</v>
      </c>
      <c r="T55" s="45"/>
    </row>
    <row r="56" spans="1:20" s="7" customFormat="1" ht="117.75" customHeight="1">
      <c r="A56" s="12" t="s">
        <v>50</v>
      </c>
      <c r="B56" s="36" t="s">
        <v>93</v>
      </c>
      <c r="C56" s="9">
        <f t="shared" si="1"/>
        <v>7250</v>
      </c>
      <c r="D56" s="6">
        <v>6691.6</v>
      </c>
      <c r="E56" s="6">
        <v>0</v>
      </c>
      <c r="F56" s="6">
        <v>558.4</v>
      </c>
      <c r="G56" s="6">
        <v>0</v>
      </c>
      <c r="H56" s="6">
        <f t="shared" si="2"/>
        <v>4254.5</v>
      </c>
      <c r="I56" s="6">
        <v>3696.1</v>
      </c>
      <c r="J56" s="6">
        <v>0</v>
      </c>
      <c r="K56" s="6">
        <v>558.4</v>
      </c>
      <c r="L56" s="6">
        <v>0</v>
      </c>
      <c r="M56" s="6">
        <f t="shared" si="3"/>
        <v>3837.1</v>
      </c>
      <c r="N56" s="6">
        <v>3278.7</v>
      </c>
      <c r="O56" s="6">
        <v>0</v>
      </c>
      <c r="P56" s="6">
        <v>558.4</v>
      </c>
      <c r="Q56" s="6">
        <v>0</v>
      </c>
      <c r="R56" s="6">
        <f t="shared" si="4"/>
        <v>417.4000000000001</v>
      </c>
      <c r="S56" s="37">
        <f t="shared" si="5"/>
        <v>90.18921142319897</v>
      </c>
      <c r="T56" s="45"/>
    </row>
    <row r="57" spans="1:20" s="7" customFormat="1" ht="133.5" customHeight="1">
      <c r="A57" s="12" t="s">
        <v>51</v>
      </c>
      <c r="B57" s="36" t="s">
        <v>94</v>
      </c>
      <c r="C57" s="9">
        <f t="shared" si="1"/>
        <v>3100</v>
      </c>
      <c r="D57" s="6">
        <v>3100</v>
      </c>
      <c r="E57" s="6">
        <v>0</v>
      </c>
      <c r="F57" s="6">
        <v>0</v>
      </c>
      <c r="G57" s="6">
        <v>0</v>
      </c>
      <c r="H57" s="6">
        <f t="shared" si="2"/>
        <v>2653.3</v>
      </c>
      <c r="I57" s="6">
        <v>2653.3</v>
      </c>
      <c r="J57" s="6">
        <v>0</v>
      </c>
      <c r="K57" s="6">
        <v>0</v>
      </c>
      <c r="L57" s="6">
        <v>0</v>
      </c>
      <c r="M57" s="6">
        <f t="shared" si="3"/>
        <v>2572.7</v>
      </c>
      <c r="N57" s="6">
        <v>2572.7</v>
      </c>
      <c r="O57" s="6">
        <v>0</v>
      </c>
      <c r="P57" s="6">
        <v>0</v>
      </c>
      <c r="Q57" s="6">
        <v>0</v>
      </c>
      <c r="R57" s="6">
        <f t="shared" si="4"/>
        <v>80.60000000000036</v>
      </c>
      <c r="S57" s="37">
        <f t="shared" si="5"/>
        <v>96.9622733953944</v>
      </c>
      <c r="T57" s="45"/>
    </row>
    <row r="58" spans="1:20" s="7" customFormat="1" ht="150.75" customHeight="1">
      <c r="A58" s="12" t="s">
        <v>21</v>
      </c>
      <c r="B58" s="35" t="s">
        <v>97</v>
      </c>
      <c r="C58" s="9">
        <f t="shared" si="1"/>
        <v>324.5</v>
      </c>
      <c r="D58" s="6">
        <v>324.5</v>
      </c>
      <c r="E58" s="6">
        <v>0</v>
      </c>
      <c r="F58" s="6">
        <v>0</v>
      </c>
      <c r="G58" s="6">
        <v>0</v>
      </c>
      <c r="H58" s="6">
        <f t="shared" si="2"/>
        <v>324.5</v>
      </c>
      <c r="I58" s="6">
        <v>324.5</v>
      </c>
      <c r="J58" s="6">
        <v>0</v>
      </c>
      <c r="K58" s="6">
        <v>0</v>
      </c>
      <c r="L58" s="6">
        <v>0</v>
      </c>
      <c r="M58" s="6">
        <f t="shared" si="3"/>
        <v>187.1</v>
      </c>
      <c r="N58" s="6">
        <v>187.1</v>
      </c>
      <c r="O58" s="6">
        <v>0</v>
      </c>
      <c r="P58" s="6">
        <v>0</v>
      </c>
      <c r="Q58" s="6">
        <v>0</v>
      </c>
      <c r="R58" s="6">
        <f t="shared" si="4"/>
        <v>137.4</v>
      </c>
      <c r="S58" s="37">
        <f t="shared" si="5"/>
        <v>57.65793528505393</v>
      </c>
      <c r="T58" s="45"/>
    </row>
    <row r="59" spans="1:20" s="7" customFormat="1" ht="129" customHeight="1">
      <c r="A59" s="12" t="s">
        <v>22</v>
      </c>
      <c r="B59" s="35" t="s">
        <v>96</v>
      </c>
      <c r="C59" s="9">
        <f t="shared" si="1"/>
        <v>100</v>
      </c>
      <c r="D59" s="6">
        <v>100</v>
      </c>
      <c r="E59" s="6">
        <v>0</v>
      </c>
      <c r="F59" s="6">
        <v>0</v>
      </c>
      <c r="G59" s="6">
        <v>0</v>
      </c>
      <c r="H59" s="6">
        <f t="shared" si="2"/>
        <v>0</v>
      </c>
      <c r="I59" s="6">
        <v>0</v>
      </c>
      <c r="J59" s="6">
        <v>0</v>
      </c>
      <c r="K59" s="6">
        <v>0</v>
      </c>
      <c r="L59" s="6">
        <v>0</v>
      </c>
      <c r="M59" s="6">
        <f t="shared" si="3"/>
        <v>0</v>
      </c>
      <c r="N59" s="6">
        <v>0</v>
      </c>
      <c r="O59" s="6">
        <v>0</v>
      </c>
      <c r="P59" s="6">
        <v>0</v>
      </c>
      <c r="Q59" s="6">
        <v>0</v>
      </c>
      <c r="R59" s="6">
        <f t="shared" si="4"/>
        <v>0</v>
      </c>
      <c r="S59" s="37" t="e">
        <f t="shared" si="5"/>
        <v>#DIV/0!</v>
      </c>
      <c r="T59" s="45"/>
    </row>
    <row r="60" spans="1:20" s="7" customFormat="1" ht="110.25" customHeight="1">
      <c r="A60" s="12" t="s">
        <v>23</v>
      </c>
      <c r="B60" s="35" t="s">
        <v>27</v>
      </c>
      <c r="C60" s="9">
        <f t="shared" si="1"/>
        <v>100</v>
      </c>
      <c r="D60" s="6">
        <v>100</v>
      </c>
      <c r="E60" s="6">
        <v>0</v>
      </c>
      <c r="F60" s="6">
        <v>0</v>
      </c>
      <c r="G60" s="6">
        <v>0</v>
      </c>
      <c r="H60" s="6">
        <f t="shared" si="2"/>
        <v>0</v>
      </c>
      <c r="I60" s="6">
        <v>0</v>
      </c>
      <c r="J60" s="6">
        <v>0</v>
      </c>
      <c r="K60" s="6">
        <v>0</v>
      </c>
      <c r="L60" s="6">
        <v>0</v>
      </c>
      <c r="M60" s="6">
        <f t="shared" si="3"/>
        <v>0</v>
      </c>
      <c r="N60" s="6">
        <v>0</v>
      </c>
      <c r="O60" s="6">
        <v>0</v>
      </c>
      <c r="P60" s="6">
        <v>0</v>
      </c>
      <c r="Q60" s="6">
        <v>0</v>
      </c>
      <c r="R60" s="6">
        <f t="shared" si="4"/>
        <v>0</v>
      </c>
      <c r="S60" s="37" t="e">
        <f t="shared" si="5"/>
        <v>#DIV/0!</v>
      </c>
      <c r="T60" s="45"/>
    </row>
    <row r="61" spans="1:20" s="7" customFormat="1" ht="155.25" customHeight="1">
      <c r="A61" s="12" t="s">
        <v>24</v>
      </c>
      <c r="B61" s="35" t="s">
        <v>37</v>
      </c>
      <c r="C61" s="9">
        <f t="shared" si="1"/>
        <v>800</v>
      </c>
      <c r="D61" s="6">
        <v>400</v>
      </c>
      <c r="E61" s="6">
        <v>0</v>
      </c>
      <c r="F61" s="6">
        <v>400</v>
      </c>
      <c r="G61" s="6">
        <v>0</v>
      </c>
      <c r="H61" s="6">
        <f t="shared" si="2"/>
        <v>800</v>
      </c>
      <c r="I61" s="6">
        <v>400</v>
      </c>
      <c r="J61" s="6">
        <v>0</v>
      </c>
      <c r="K61" s="6">
        <v>400</v>
      </c>
      <c r="L61" s="6">
        <v>0</v>
      </c>
      <c r="M61" s="6">
        <f t="shared" si="3"/>
        <v>800</v>
      </c>
      <c r="N61" s="6">
        <v>400</v>
      </c>
      <c r="O61" s="6">
        <v>0</v>
      </c>
      <c r="P61" s="6">
        <v>400</v>
      </c>
      <c r="Q61" s="6">
        <v>0</v>
      </c>
      <c r="R61" s="6">
        <f t="shared" si="4"/>
        <v>0</v>
      </c>
      <c r="S61" s="37">
        <f t="shared" si="5"/>
        <v>100</v>
      </c>
      <c r="T61" s="45"/>
    </row>
    <row r="62" spans="1:20" s="7" customFormat="1" ht="177" customHeight="1">
      <c r="A62" s="12" t="s">
        <v>25</v>
      </c>
      <c r="B62" s="41" t="s">
        <v>95</v>
      </c>
      <c r="C62" s="9">
        <f t="shared" si="1"/>
        <v>2762.6</v>
      </c>
      <c r="D62" s="6">
        <v>331.6</v>
      </c>
      <c r="E62" s="6">
        <v>1703</v>
      </c>
      <c r="F62" s="6">
        <v>728</v>
      </c>
      <c r="G62" s="6">
        <v>0</v>
      </c>
      <c r="H62" s="6">
        <f t="shared" si="2"/>
        <v>2762.6</v>
      </c>
      <c r="I62" s="6">
        <v>331.6</v>
      </c>
      <c r="J62" s="6">
        <v>1703</v>
      </c>
      <c r="K62" s="6">
        <v>728</v>
      </c>
      <c r="L62" s="6">
        <v>0</v>
      </c>
      <c r="M62" s="6">
        <f t="shared" si="3"/>
        <v>2762.6</v>
      </c>
      <c r="N62" s="6">
        <v>331.6</v>
      </c>
      <c r="O62" s="6">
        <v>1703</v>
      </c>
      <c r="P62" s="6">
        <v>728</v>
      </c>
      <c r="Q62" s="6">
        <v>0</v>
      </c>
      <c r="R62" s="6">
        <f t="shared" si="4"/>
        <v>0</v>
      </c>
      <c r="S62" s="37">
        <f t="shared" si="5"/>
        <v>100</v>
      </c>
      <c r="T62" s="45"/>
    </row>
    <row r="63" spans="1:20" s="7" customFormat="1" ht="142.5" customHeight="1">
      <c r="A63" s="12" t="s">
        <v>99</v>
      </c>
      <c r="B63" s="35" t="s">
        <v>100</v>
      </c>
      <c r="C63" s="9">
        <f t="shared" si="1"/>
        <v>2.1</v>
      </c>
      <c r="D63" s="6">
        <v>2.1</v>
      </c>
      <c r="E63" s="6">
        <v>0</v>
      </c>
      <c r="F63" s="6">
        <v>0</v>
      </c>
      <c r="G63" s="6">
        <v>0</v>
      </c>
      <c r="H63" s="6">
        <f t="shared" si="2"/>
        <v>0</v>
      </c>
      <c r="I63" s="6">
        <v>0</v>
      </c>
      <c r="J63" s="6">
        <v>0</v>
      </c>
      <c r="K63" s="6">
        <v>0</v>
      </c>
      <c r="L63" s="6">
        <v>0</v>
      </c>
      <c r="M63" s="6">
        <f t="shared" si="3"/>
        <v>0</v>
      </c>
      <c r="N63" s="6">
        <v>0</v>
      </c>
      <c r="O63" s="6">
        <v>0</v>
      </c>
      <c r="P63" s="6">
        <v>0</v>
      </c>
      <c r="Q63" s="6">
        <v>0</v>
      </c>
      <c r="R63" s="6">
        <f t="shared" si="4"/>
        <v>0</v>
      </c>
      <c r="S63" s="37" t="e">
        <f t="shared" si="5"/>
        <v>#DIV/0!</v>
      </c>
      <c r="T63" s="45"/>
    </row>
    <row r="64" spans="1:20" ht="21.75" customHeight="1">
      <c r="A64" s="1"/>
      <c r="B64" s="4" t="s">
        <v>36</v>
      </c>
      <c r="C64" s="3">
        <f>C10+C15+C19+C20+C23+C24+C32+C33+C34+C38+C43+C46+C47+C48+C49+C50+C51+C54+C55+C58+C59+C60+C61+C62+C63</f>
        <v>1466521.6300000004</v>
      </c>
      <c r="D64" s="3">
        <f aca="true" t="shared" si="6" ref="D64:P64">D10+D15+D19+D20+D23+D24+D32+D33+D34+D38+D43+D46+D47+D48+D49+D50+D51+D54+D55+D58+D59+D60+D61+D62+D63</f>
        <v>393542.1299999999</v>
      </c>
      <c r="E64" s="3">
        <f t="shared" si="6"/>
        <v>5831</v>
      </c>
      <c r="F64" s="3">
        <f t="shared" si="6"/>
        <v>1067148.5</v>
      </c>
      <c r="G64" s="3">
        <f t="shared" si="6"/>
        <v>0</v>
      </c>
      <c r="H64" s="3">
        <f t="shared" si="6"/>
        <v>1036684.3</v>
      </c>
      <c r="I64" s="3">
        <f t="shared" si="6"/>
        <v>215039.8</v>
      </c>
      <c r="J64" s="3">
        <f t="shared" si="6"/>
        <v>10446.8</v>
      </c>
      <c r="K64" s="3">
        <f t="shared" si="6"/>
        <v>811197.7000000001</v>
      </c>
      <c r="L64" s="3">
        <f t="shared" si="6"/>
        <v>0</v>
      </c>
      <c r="M64" s="3">
        <f t="shared" si="6"/>
        <v>1011282.5</v>
      </c>
      <c r="N64" s="3">
        <f t="shared" si="6"/>
        <v>195298.59999999998</v>
      </c>
      <c r="O64" s="3">
        <f t="shared" si="6"/>
        <v>10055.2</v>
      </c>
      <c r="P64" s="3">
        <f t="shared" si="6"/>
        <v>805928.7</v>
      </c>
      <c r="Q64" s="3">
        <f>Q10+Q15+Q19+Q20+Q23+Q24+Q32+Q33+Q34+Q38+Q43+Q46+Q47+Q48+Q49+Q50+Q51+Q54+Q55+Q58+Q59+Q60+Q61+Q62+Q63</f>
        <v>0</v>
      </c>
      <c r="R64" s="6">
        <f t="shared" si="4"/>
        <v>25401.800000000047</v>
      </c>
      <c r="S64" s="37">
        <f t="shared" si="5"/>
        <v>97.54970727346792</v>
      </c>
      <c r="T64" s="45"/>
    </row>
    <row r="65" spans="1:20" ht="12.75">
      <c r="A65" s="2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3"/>
      <c r="T65" s="43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43"/>
      <c r="T66" s="43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43"/>
      <c r="T67" s="43"/>
    </row>
    <row r="68" spans="1:20" ht="12.75">
      <c r="A68" s="2"/>
      <c r="B68" s="95" t="s">
        <v>125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2"/>
      <c r="O68" s="2"/>
      <c r="P68" s="2"/>
      <c r="Q68" s="2"/>
      <c r="R68" s="2"/>
      <c r="S68" s="43"/>
      <c r="T68" s="43"/>
    </row>
    <row r="69" spans="1:2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43"/>
      <c r="T69" s="43"/>
    </row>
    <row r="70" spans="1:2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43"/>
      <c r="T70" s="43"/>
    </row>
    <row r="71" spans="1:1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43"/>
    </row>
    <row r="72" spans="1:19" ht="12.75">
      <c r="A72" s="2"/>
      <c r="B72" s="95" t="s">
        <v>126</v>
      </c>
      <c r="C72" s="95"/>
      <c r="D72" s="95"/>
      <c r="E72" s="9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43"/>
    </row>
    <row r="73" spans="1:1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43"/>
    </row>
    <row r="74" spans="1:1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43"/>
    </row>
    <row r="75" spans="1:1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43"/>
    </row>
    <row r="76" spans="1:1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43"/>
    </row>
    <row r="77" spans="1:1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43"/>
    </row>
    <row r="78" spans="1:1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43"/>
    </row>
    <row r="79" spans="1:1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43"/>
    </row>
  </sheetData>
  <mergeCells count="23">
    <mergeCell ref="N8:N9"/>
    <mergeCell ref="R6:R9"/>
    <mergeCell ref="S6:S9"/>
    <mergeCell ref="M7:M9"/>
    <mergeCell ref="N7:Q7"/>
    <mergeCell ref="O8:Q8"/>
    <mergeCell ref="C7:C9"/>
    <mergeCell ref="D7:G7"/>
    <mergeCell ref="H7:H9"/>
    <mergeCell ref="I7:L7"/>
    <mergeCell ref="D8:D9"/>
    <mergeCell ref="I8:I9"/>
    <mergeCell ref="E8:G8"/>
    <mergeCell ref="B68:M68"/>
    <mergeCell ref="B72:E72"/>
    <mergeCell ref="A3:Q3"/>
    <mergeCell ref="P5:Q5"/>
    <mergeCell ref="A6:A9"/>
    <mergeCell ref="B6:B9"/>
    <mergeCell ref="C6:G6"/>
    <mergeCell ref="H6:L6"/>
    <mergeCell ref="M6:Q6"/>
    <mergeCell ref="J8:L8"/>
  </mergeCells>
  <printOptions/>
  <pageMargins left="0.75" right="0.75" top="1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2016-05-12T07:17:35Z</cp:lastPrinted>
  <dcterms:created xsi:type="dcterms:W3CDTF">1996-10-08T23:32:33Z</dcterms:created>
  <dcterms:modified xsi:type="dcterms:W3CDTF">2016-06-09T09:26:03Z</dcterms:modified>
  <cp:category/>
  <cp:version/>
  <cp:contentType/>
  <cp:contentStatus/>
</cp:coreProperties>
</file>